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gsmontanawyoming.sharepoint.com/sites/AccountAdministration/Shared Documents/Troop Accounts/Troop Annual Financial Reports/2025/"/>
    </mc:Choice>
  </mc:AlternateContent>
  <workbookProtection workbookAlgorithmName="SHA-512" workbookHashValue="nJ46Di7o83ri3wGzasmEeEICv3Es6MzaIZr5+R54mIVivv3ARRWqZUH23Pr2UZgrrv95Qbs3ZK4L/yOQ2m8dBQ==" workbookSaltValue="7bVb4JxoMsGW4mtBYn4XUA==" workbookSpinCount="100000" lockStructure="1"/>
  <bookViews>
    <workbookView xWindow="0" yWindow="0" windowWidth="8190" windowHeight="8040" tabRatio="723"/>
  </bookViews>
  <sheets>
    <sheet name="Product Finance Tool 2025" sheetId="1" r:id="rId1"/>
    <sheet name="Cookies" sheetId="12" state="hidden" r:id="rId2"/>
    <sheet name="Fall" sheetId="13" state="hidden" r:id="rId3"/>
    <sheet name="Troops" sheetId="9" state="hidden" r:id="rId4"/>
    <sheet name="Cookie Sweeps" sheetId="15" state="hidden" r:id="rId5"/>
    <sheet name="Instructions Creating Tool" sheetId="10" state="hidden" r:id="rId6"/>
  </sheets>
  <definedNames>
    <definedName name="_xlnm._FilterDatabase" localSheetId="4">'Cookie Sweeps'!#REF!</definedName>
    <definedName name="_xlnm._FilterDatabase" localSheetId="1" hidden="1">Cookies!$A$1:$K$318</definedName>
    <definedName name="_xlnm._FilterDatabase" localSheetId="2" hidden="1">Fall!$A$1:$K$210</definedName>
    <definedName name="COOKIE">#REF!</definedName>
    <definedName name="FALL">#REF!</definedName>
    <definedName name="_xlnm.Print_Titles" localSheetId="4">'Cookie Sweeps'!$1:$1</definedName>
    <definedName name="SWEEPS">#REF!</definedName>
  </definedNames>
  <calcPr calcId="162913"/>
  <customWorkbookViews>
    <customWorkbookView name="Filter 2" guid="{661521FB-5BE3-4EA6-9A51-A8A4C24962ED}" maximized="1" windowWidth="0" windowHeight="0" activeSheetId="0"/>
  </customWorkbookViews>
</workbook>
</file>

<file path=xl/calcChain.xml><?xml version="1.0" encoding="utf-8"?>
<calcChain xmlns="http://schemas.openxmlformats.org/spreadsheetml/2006/main">
  <c r="B33" i="1" l="1"/>
  <c r="B32" i="1"/>
  <c r="K211" i="13"/>
  <c r="B16" i="1" s="1"/>
  <c r="J211" i="13"/>
  <c r="B8" i="1"/>
  <c r="B7" i="1"/>
  <c r="K3" i="13"/>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201" i="13"/>
  <c r="K202" i="13"/>
  <c r="K203" i="13"/>
  <c r="K204" i="13"/>
  <c r="K205" i="13"/>
  <c r="K206" i="13"/>
  <c r="K207" i="13"/>
  <c r="K208" i="13"/>
  <c r="K209" i="13"/>
  <c r="K210" i="13"/>
  <c r="K2" i="13"/>
  <c r="J3" i="13"/>
  <c r="J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6" i="13"/>
  <c r="J107" i="13"/>
  <c r="J108" i="13"/>
  <c r="J109" i="13"/>
  <c r="J110" i="13"/>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3" i="13"/>
  <c r="J164" i="13"/>
  <c r="J165" i="13"/>
  <c r="J166" i="13"/>
  <c r="J167" i="13"/>
  <c r="J168" i="13"/>
  <c r="J169" i="13"/>
  <c r="J170" i="13"/>
  <c r="J171" i="13"/>
  <c r="J172" i="13"/>
  <c r="J173" i="13"/>
  <c r="J174" i="13"/>
  <c r="J175" i="13"/>
  <c r="J176" i="13"/>
  <c r="J177" i="13"/>
  <c r="J178" i="13"/>
  <c r="J179" i="13"/>
  <c r="J180" i="13"/>
  <c r="J181" i="13"/>
  <c r="J182" i="13"/>
  <c r="J183" i="13"/>
  <c r="J184" i="13"/>
  <c r="J185" i="13"/>
  <c r="J186" i="13"/>
  <c r="J187" i="13"/>
  <c r="J188" i="13"/>
  <c r="J189" i="13"/>
  <c r="J190" i="13"/>
  <c r="J191" i="13"/>
  <c r="J192" i="13"/>
  <c r="J193" i="13"/>
  <c r="J194" i="13"/>
  <c r="J195" i="13"/>
  <c r="J196" i="13"/>
  <c r="J197" i="13"/>
  <c r="J198" i="13"/>
  <c r="J199" i="13"/>
  <c r="J200" i="13"/>
  <c r="J201" i="13"/>
  <c r="J202" i="13"/>
  <c r="J203" i="13"/>
  <c r="J204" i="13"/>
  <c r="J205" i="13"/>
  <c r="J206" i="13"/>
  <c r="J207" i="13"/>
  <c r="J208" i="13"/>
  <c r="J209" i="13"/>
  <c r="J210" i="13"/>
  <c r="J2" i="13"/>
  <c r="B20" i="1"/>
  <c r="B12" i="1"/>
  <c r="B11" i="1"/>
  <c r="B25" i="1" l="1"/>
  <c r="B31" i="1" s="1"/>
  <c r="B9" i="1" l="1"/>
  <c r="B13" i="1"/>
  <c r="B35" i="1" l="1"/>
  <c r="B26" i="1"/>
  <c r="B18" i="1"/>
  <c r="B34" i="1" l="1"/>
</calcChain>
</file>

<file path=xl/sharedStrings.xml><?xml version="1.0" encoding="utf-8"?>
<sst xmlns="http://schemas.openxmlformats.org/spreadsheetml/2006/main" count="408" uniqueCount="84">
  <si>
    <t>Troop</t>
  </si>
  <si>
    <t>Total Units Sold</t>
  </si>
  <si>
    <t>Total $ Sold</t>
  </si>
  <si>
    <t>Balance Due To Council</t>
  </si>
  <si>
    <t>Amount Paid Council</t>
  </si>
  <si>
    <t>Amount Due</t>
  </si>
  <si>
    <t>Troop Bonus Proceeds</t>
  </si>
  <si>
    <t>$ Collected</t>
  </si>
  <si>
    <t>$ Paid Online</t>
  </si>
  <si>
    <t>Calculated Proceeds</t>
  </si>
  <si>
    <t xml:space="preserve">Troop # </t>
  </si>
  <si>
    <t>Fall Proceeds</t>
  </si>
  <si>
    <t>Income: Fall Magazine &amp; Nut Program:</t>
  </si>
  <si>
    <t>Expense: Cost of Fall Magazine &amp; Nut Program:</t>
  </si>
  <si>
    <t>Income: Cookie Program:</t>
  </si>
  <si>
    <t>Expense: Cost of Cookie Program**:</t>
  </si>
  <si>
    <t>Cost of Fall</t>
  </si>
  <si>
    <t>Expense: Cost of Leftover Product</t>
  </si>
  <si>
    <t>Price</t>
  </si>
  <si>
    <t>Speciality</t>
  </si>
  <si>
    <t>Total customer value of the leftover cookies:</t>
  </si>
  <si>
    <t>Non-Speciality</t>
  </si>
  <si>
    <t>Leftover Inventory Calculator--</t>
  </si>
  <si>
    <t>Choose Troop number from drop down here ---&gt;</t>
  </si>
  <si>
    <t>Enter total customer value of the leftover Fall product here ---&gt;</t>
  </si>
  <si>
    <t>Enter total boxes leftover here ---&gt;</t>
  </si>
  <si>
    <t>Enter only in the green highlighted boxes. Please DO NOT edit or type in any of the other boxes or you may override an important formula.</t>
  </si>
  <si>
    <t>this is a combination of the troops listed on the Fall and Cookie tabs (some participate in only one program)</t>
  </si>
  <si>
    <t>Then copy all the troops on the cookie and fall tabs and paste them into the Troops tab - all in one row</t>
  </si>
  <si>
    <t>Highlight the row, click the Data tab, then choose "Remove Duplicates"</t>
  </si>
  <si>
    <t>Link this list to the Troop Number on the Tool - row 4</t>
  </si>
  <si>
    <t>in M2, go to Reports - Special Reports tab - run Troop Summary:</t>
  </si>
  <si>
    <t>Delete 6000 and GSMW troops, delete total; delete contact info if any</t>
  </si>
  <si>
    <t>Link up this new calculated column to Fall Proceeds on the Tool - row 20</t>
  </si>
  <si>
    <t>Also link up Total $ Sold and Cost of Fall columns to the Tool - rows 8 and 9</t>
  </si>
  <si>
    <t>Update any dates/years on the Tool. Update any wording as needed. Voila! Done!</t>
  </si>
  <si>
    <t>CouncilProceed</t>
  </si>
  <si>
    <t>TroopProceed</t>
  </si>
  <si>
    <t>Sales</t>
  </si>
  <si>
    <t>TroopDesc</t>
  </si>
  <si>
    <t>CollectedAmount</t>
  </si>
  <si>
    <t>Balance</t>
  </si>
  <si>
    <t>Use this list for drop down on Product Finance Report tab - cell B4</t>
  </si>
  <si>
    <t>InitialMultiplier</t>
  </si>
  <si>
    <t>AllpkgQty</t>
  </si>
  <si>
    <t>MainPlan</t>
  </si>
  <si>
    <t>Total Bank Deposits</t>
  </si>
  <si>
    <t>Add: Leftover Cookie Cost</t>
  </si>
  <si>
    <t>Total Proceeds:</t>
  </si>
  <si>
    <t>In Smart Cookie on Reports tab run:</t>
  </si>
  <si>
    <t>Troop View 3</t>
  </si>
  <si>
    <t>Troop Balance Summary</t>
  </si>
  <si>
    <t>Combine both into the cookie tab</t>
  </si>
  <si>
    <t>Run 2 reports below, delete all troops 6000 and higher</t>
  </si>
  <si>
    <t>delete all columns except ones in yellow below</t>
  </si>
  <si>
    <t xml:space="preserve">create a new column to insert a formula after Amout Due and call it "Cost of Fall." Sum the $ Paid Online and the Amount Due </t>
  </si>
  <si>
    <t xml:space="preserve">create another new column at the end with a formula and call it "Calculated Proceeds" Divide "Total Bonus Proceeds" from "Total $ Sold" i.e. troop proceeds; should be 15% - 17%(formulate as a %) </t>
  </si>
  <si>
    <t>Highlight columns C (Troop) to P (Calculated Proceeds). In the box left of the formula bar (see image to the right) type in "FALL" and hit enter. This names those columns and creates a table for the vlookup.</t>
  </si>
  <si>
    <t>Highlight troop numbers in column C. Click the little box that pops up next to the top troop number and choose Convert to Number. This field needs to be in a Number format in order to make the vlookup formula work.</t>
  </si>
  <si>
    <t>To Link go to the Data tab, then Data Validation. Under Source, click the box and higlight the list of Troops on the Troop tab</t>
  </si>
  <si>
    <t>Product Finance Tool tab</t>
  </si>
  <si>
    <t>Note: Hidden rows on the Tool have calculations for the Leftover Product calculation. Don't change/unhide/delete these rows.</t>
  </si>
  <si>
    <t>Hide all tabs except the Product Finance Tool tab.</t>
  </si>
  <si>
    <t>Less: Non-Cookie Items</t>
  </si>
  <si>
    <t>Cookie Proceeds (per box)</t>
  </si>
  <si>
    <t>Sum all fall/cookie deposits from bank statements</t>
  </si>
  <si>
    <t>Enter as negative amount. If you had any non-product amounts in your deposits (donations for example)</t>
  </si>
  <si>
    <t>Less: Council Sweeps - Cookies</t>
  </si>
  <si>
    <t>Less: Council Sweep - Fall</t>
  </si>
  <si>
    <t>Should agree to bank statements (generally December)</t>
  </si>
  <si>
    <t>Should agree to bank statements (generally April/May)</t>
  </si>
  <si>
    <t>Annual Financial Report Fields (Includes Online Sales)--</t>
  </si>
  <si>
    <t>Reconcile to Bank Statements (Excludes Online Sales)--</t>
  </si>
  <si>
    <t>This is your Fall troop proceeds, or the net amount in your troop bank account (adjusted for leftover product). Use the reconciliation section below to reconcile your bank statements to this number.</t>
  </si>
  <si>
    <t>This is your Cookie troop proceeds, or the net amount in your troop bank account (adjusted for leftover cookies). Use the reconciliation section below to reconcile your bank statements to this number.</t>
  </si>
  <si>
    <t>This should be total fall and cookie proceeds; should agree to cell below</t>
  </si>
  <si>
    <t>Per Leftover Inventory Calculator above</t>
  </si>
  <si>
    <t>Select your Troop number from the drop-down list in the GREEN box below to have the fields populate for your 2024-2025 Annual Financial Report. If you have leftover product, please type in your total value of unsold Fall product and/or number of extra boxes for Cookies to get your Cost of Leftover Product. There is also a tool below to reconcile to the bank statements so you can see how these numbers agree.</t>
  </si>
  <si>
    <t>2025 Proceed Plan</t>
  </si>
  <si>
    <t>2025 Proceed Plan Opt Out</t>
  </si>
  <si>
    <t>Payments</t>
  </si>
  <si>
    <t>Deposits</t>
  </si>
  <si>
    <t>PlanName</t>
  </si>
  <si>
    <t>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</si>
</sst>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00"/>
    <numFmt numFmtId="165" formatCode="\$#,##0.00"/>
    <numFmt numFmtId="166" formatCode="_(* #,##0_);_(* \(#,##0\);_(* &quot;-&quot;??_);_(@_)"/>
  </numFmts>
  <fonts count="24">
    <font>
      <sz val="10"/>
      <color rgb="FF000000"/>
      <name val="Arial"/>
    </font>
    <font>
      <sz val="11"/>
      <color theme="1"/>
      <name val="Calibri"/>
      <family val="2"/>
      <scheme val="minor"/>
    </font>
    <font>
      <sz val="10"/>
      <color rgb="FF000000"/>
      <name val="Arial"/>
      <family val="2"/>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sz val="10"/>
      <color rgb="FF000000"/>
      <name val="Arial"/>
      <family val="2"/>
    </font>
    <font>
      <sz val="11"/>
      <color rgb="FFFF0000"/>
      <name val="Calibri"/>
      <family val="2"/>
      <scheme val="minor"/>
    </font>
    <font>
      <b/>
      <sz val="11"/>
      <color theme="1"/>
      <name val="Calibri"/>
      <family val="2"/>
      <scheme val="minor"/>
    </font>
    <font>
      <sz val="10"/>
      <color theme="1"/>
      <name val="Arial"/>
      <family val="2"/>
    </font>
    <font>
      <sz val="12"/>
      <color theme="1"/>
      <name val="Arial"/>
      <family val="2"/>
    </font>
    <font>
      <b/>
      <sz val="11"/>
      <color rgb="FF005640"/>
      <name val="Calibri"/>
      <family val="2"/>
      <scheme val="minor"/>
    </font>
    <font>
      <b/>
      <sz val="10"/>
      <color rgb="FFC00000"/>
      <name val="Calibri"/>
      <family val="2"/>
      <scheme val="minor"/>
    </font>
    <font>
      <sz val="10"/>
      <color rgb="FFC00000"/>
      <name val="Calibri"/>
      <family val="2"/>
      <scheme val="minor"/>
    </font>
    <font>
      <b/>
      <sz val="11"/>
      <name val="Calibri"/>
      <family val="2"/>
    </font>
    <font>
      <b/>
      <sz val="11"/>
      <color rgb="FFFF0000"/>
      <name val="Calibri"/>
      <family val="2"/>
    </font>
    <font>
      <sz val="10"/>
      <color rgb="FFFF0000"/>
      <name val="Arial"/>
      <family val="2"/>
    </font>
    <font>
      <b/>
      <sz val="14"/>
      <color theme="1"/>
      <name val="Calibri"/>
      <family val="2"/>
      <scheme val="minor"/>
    </font>
    <font>
      <sz val="14"/>
      <color theme="1"/>
      <name val="Calibri"/>
      <family val="2"/>
      <scheme val="minor"/>
    </font>
    <font>
      <i/>
      <sz val="9"/>
      <color rgb="FFC00000"/>
      <name val="Calibri"/>
      <family val="2"/>
      <scheme val="minor"/>
    </font>
    <font>
      <i/>
      <sz val="10"/>
      <color rgb="FFC00000"/>
      <name val="Calibri"/>
      <family val="2"/>
      <scheme val="minor"/>
    </font>
    <font>
      <sz val="11"/>
      <name val="Calibri"/>
    </font>
    <font>
      <sz val="11"/>
      <color rgb="FFFF0000"/>
      <name val="Calibri"/>
      <family val="2"/>
    </font>
  </fonts>
  <fills count="10">
    <fill>
      <patternFill patternType="none"/>
    </fill>
    <fill>
      <patternFill patternType="gray125"/>
    </fill>
    <fill>
      <patternFill patternType="solid">
        <fgColor rgb="FF00B451"/>
        <bgColor rgb="FFFFFF00"/>
      </patternFill>
    </fill>
    <fill>
      <patternFill patternType="solid">
        <fgColor rgb="FF00B45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rgb="FFFFFF00"/>
      </patternFill>
    </fill>
  </fills>
  <borders count="7">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8">
    <xf numFmtId="0" fontId="0" fillId="0" borderId="0"/>
    <xf numFmtId="43" fontId="2"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1" fillId="0" borderId="2"/>
    <xf numFmtId="0" fontId="10" fillId="0" borderId="2"/>
    <xf numFmtId="0" fontId="22" fillId="0" borderId="2"/>
    <xf numFmtId="0" fontId="1" fillId="0" borderId="2"/>
  </cellStyleXfs>
  <cellXfs count="82">
    <xf numFmtId="0" fontId="0" fillId="0" borderId="0" xfId="0" applyFont="1" applyAlignment="1"/>
    <xf numFmtId="0" fontId="5" fillId="0" borderId="0" xfId="0" applyFont="1" applyAlignment="1" applyProtection="1"/>
    <xf numFmtId="0" fontId="3" fillId="0" borderId="2" xfId="0" applyFont="1" applyBorder="1" applyAlignment="1" applyProtection="1"/>
    <xf numFmtId="0" fontId="5" fillId="0" borderId="3" xfId="0" applyFont="1" applyBorder="1" applyAlignment="1" applyProtection="1"/>
    <xf numFmtId="0" fontId="5" fillId="0" borderId="4" xfId="0" applyFont="1" applyBorder="1" applyAlignment="1" applyProtection="1"/>
    <xf numFmtId="9" fontId="5" fillId="0" borderId="4" xfId="3" applyFont="1" applyBorder="1" applyAlignment="1" applyProtection="1"/>
    <xf numFmtId="44" fontId="5" fillId="0" borderId="4" xfId="2" applyFont="1" applyBorder="1" applyAlignment="1" applyProtection="1"/>
    <xf numFmtId="0" fontId="5" fillId="0" borderId="2" xfId="0" applyFont="1" applyBorder="1" applyAlignment="1" applyProtection="1"/>
    <xf numFmtId="0" fontId="6" fillId="0" borderId="4" xfId="0" applyFont="1" applyBorder="1" applyAlignment="1" applyProtection="1"/>
    <xf numFmtId="0" fontId="6" fillId="0" borderId="2" xfId="0" applyFont="1" applyBorder="1" applyAlignment="1" applyProtection="1"/>
    <xf numFmtId="0" fontId="3" fillId="0" borderId="0" xfId="0" applyFont="1" applyAlignment="1"/>
    <xf numFmtId="0" fontId="4" fillId="0" borderId="0" xfId="0" applyFont="1" applyAlignment="1"/>
    <xf numFmtId="0" fontId="3" fillId="0" borderId="0" xfId="0" applyFont="1" applyAlignment="1" applyProtection="1">
      <protection locked="0"/>
    </xf>
    <xf numFmtId="0" fontId="6" fillId="0" borderId="2" xfId="0" applyFont="1" applyBorder="1" applyAlignment="1" applyProtection="1">
      <protection locked="0"/>
    </xf>
    <xf numFmtId="0" fontId="6" fillId="2" borderId="2" xfId="0" applyFont="1" applyFill="1" applyBorder="1" applyAlignment="1" applyProtection="1">
      <protection locked="0"/>
    </xf>
    <xf numFmtId="0" fontId="5" fillId="0" borderId="0" xfId="0" applyFont="1" applyAlignment="1" applyProtection="1">
      <protection locked="0"/>
    </xf>
    <xf numFmtId="164" fontId="3" fillId="0" borderId="2" xfId="0" applyNumberFormat="1" applyFont="1" applyBorder="1" applyAlignment="1" applyProtection="1">
      <protection locked="0"/>
    </xf>
    <xf numFmtId="44" fontId="6" fillId="3" borderId="4" xfId="2" applyFont="1" applyFill="1" applyBorder="1" applyAlignment="1" applyProtection="1">
      <protection locked="0"/>
    </xf>
    <xf numFmtId="0" fontId="5" fillId="0" borderId="2" xfId="0" applyFont="1" applyBorder="1" applyAlignment="1" applyProtection="1">
      <protection locked="0"/>
    </xf>
    <xf numFmtId="9" fontId="5" fillId="0" borderId="2" xfId="3" applyFont="1" applyBorder="1" applyAlignment="1" applyProtection="1">
      <protection locked="0"/>
    </xf>
    <xf numFmtId="1" fontId="6" fillId="0" borderId="4" xfId="2" applyNumberFormat="1"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166" fontId="6" fillId="3" borderId="5" xfId="1" applyNumberFormat="1" applyFont="1" applyFill="1" applyBorder="1" applyAlignment="1" applyProtection="1">
      <protection locked="0"/>
    </xf>
    <xf numFmtId="43" fontId="16" fillId="0" borderId="2" xfId="1" applyFont="1" applyBorder="1"/>
    <xf numFmtId="43" fontId="15" fillId="0" borderId="2" xfId="1" applyFont="1" applyBorder="1"/>
    <xf numFmtId="1" fontId="0" fillId="0" borderId="0" xfId="0" applyNumberFormat="1" applyFont="1"/>
    <xf numFmtId="44" fontId="5" fillId="0" borderId="3" xfId="2" applyFont="1" applyBorder="1" applyAlignment="1" applyProtection="1"/>
    <xf numFmtId="0" fontId="18" fillId="0" borderId="2" xfId="4" applyFont="1" applyBorder="1" applyAlignment="1">
      <alignment horizontal="right"/>
    </xf>
    <xf numFmtId="0" fontId="19" fillId="0" borderId="2" xfId="4" applyFont="1" applyAlignment="1">
      <alignment horizontal="right"/>
    </xf>
    <xf numFmtId="44" fontId="5" fillId="0" borderId="6" xfId="2" applyFont="1" applyBorder="1" applyAlignment="1" applyProtection="1"/>
    <xf numFmtId="44" fontId="5" fillId="5" borderId="4" xfId="2" applyFont="1" applyFill="1" applyBorder="1" applyAlignment="1" applyProtection="1"/>
    <xf numFmtId="0" fontId="20" fillId="0" borderId="2" xfId="0" applyFont="1" applyBorder="1" applyAlignment="1" applyProtection="1">
      <alignment horizontal="left"/>
    </xf>
    <xf numFmtId="0" fontId="4" fillId="0" borderId="0" xfId="0" applyFont="1" applyAlignment="1" applyProtection="1">
      <protection locked="0"/>
    </xf>
    <xf numFmtId="43" fontId="3" fillId="0" borderId="0" xfId="0" applyNumberFormat="1" applyFont="1" applyAlignment="1" applyProtection="1">
      <protection locked="0"/>
    </xf>
    <xf numFmtId="43" fontId="15" fillId="4" borderId="2" xfId="1" applyFont="1" applyFill="1" applyBorder="1"/>
    <xf numFmtId="43" fontId="15" fillId="4" borderId="0" xfId="1" applyFont="1" applyFill="1"/>
    <xf numFmtId="0" fontId="15" fillId="4" borderId="0" xfId="0" applyNumberFormat="1" applyFont="1" applyFill="1" applyAlignment="1">
      <alignment horizontal="center"/>
    </xf>
    <xf numFmtId="0" fontId="5" fillId="4" borderId="0" xfId="0" applyFont="1" applyFill="1" applyAlignment="1"/>
    <xf numFmtId="0" fontId="8" fillId="0" borderId="0" xfId="0" applyFont="1" applyAlignment="1"/>
    <xf numFmtId="0" fontId="3" fillId="0" borderId="4" xfId="0" applyFont="1" applyBorder="1" applyAlignment="1" applyProtection="1">
      <protection locked="0"/>
    </xf>
    <xf numFmtId="43" fontId="3" fillId="6" borderId="4" xfId="1" applyFont="1" applyFill="1" applyBorder="1" applyAlignment="1" applyProtection="1">
      <protection locked="0"/>
    </xf>
    <xf numFmtId="44" fontId="5" fillId="0" borderId="4" xfId="2" applyFont="1" applyFill="1" applyBorder="1" applyAlignment="1" applyProtection="1"/>
    <xf numFmtId="0" fontId="4" fillId="7" borderId="2" xfId="0" applyFont="1" applyFill="1" applyBorder="1" applyAlignment="1" applyProtection="1">
      <protection locked="0"/>
    </xf>
    <xf numFmtId="0" fontId="3" fillId="7" borderId="0" xfId="0" applyFont="1" applyFill="1" applyAlignment="1" applyProtection="1">
      <protection locked="0"/>
    </xf>
    <xf numFmtId="0" fontId="5" fillId="7" borderId="0" xfId="0" applyFont="1" applyFill="1" applyAlignment="1" applyProtection="1">
      <protection locked="0"/>
    </xf>
    <xf numFmtId="0" fontId="4" fillId="7" borderId="0" xfId="0" applyFont="1" applyFill="1" applyAlignment="1" applyProtection="1"/>
    <xf numFmtId="0" fontId="21" fillId="0" borderId="2" xfId="0" applyFont="1" applyBorder="1" applyAlignment="1" applyProtection="1">
      <alignment horizontal="left" wrapText="1"/>
    </xf>
    <xf numFmtId="43" fontId="3" fillId="0" borderId="0" xfId="1" applyFont="1" applyAlignment="1" applyProtection="1">
      <protection locked="0"/>
    </xf>
    <xf numFmtId="0" fontId="3" fillId="0" borderId="0" xfId="0" applyFont="1" applyAlignment="1" applyProtection="1">
      <alignment wrapText="1"/>
      <protection locked="0"/>
    </xf>
    <xf numFmtId="166" fontId="3" fillId="0" borderId="0" xfId="0" applyNumberFormat="1" applyFont="1" applyAlignment="1" applyProtection="1">
      <protection locked="0"/>
    </xf>
    <xf numFmtId="44" fontId="3" fillId="0" borderId="0" xfId="0" applyNumberFormat="1" applyFont="1" applyAlignment="1" applyProtection="1">
      <protection locked="0"/>
    </xf>
    <xf numFmtId="43" fontId="3" fillId="0" borderId="4" xfId="1" applyFont="1" applyFill="1" applyBorder="1" applyAlignment="1" applyProtection="1"/>
    <xf numFmtId="43" fontId="3" fillId="0" borderId="4" xfId="1" applyFont="1" applyBorder="1" applyAlignment="1" applyProtection="1"/>
    <xf numFmtId="43" fontId="4" fillId="5" borderId="0" xfId="1" applyFont="1" applyFill="1" applyAlignment="1" applyProtection="1"/>
    <xf numFmtId="44" fontId="5" fillId="0" borderId="5" xfId="2" applyFont="1" applyFill="1" applyBorder="1" applyAlignment="1" applyProtection="1"/>
    <xf numFmtId="0" fontId="13" fillId="9" borderId="0" xfId="0" applyFont="1" applyFill="1" applyAlignment="1" applyProtection="1">
      <alignment horizontal="center"/>
    </xf>
    <xf numFmtId="0" fontId="14" fillId="8" borderId="0" xfId="0" applyFont="1" applyFill="1" applyAlignment="1" applyProtection="1"/>
    <xf numFmtId="0" fontId="12" fillId="9" borderId="1" xfId="0" applyFont="1" applyFill="1" applyBorder="1" applyAlignment="1" applyProtection="1">
      <alignment horizontal="left" vertical="top" wrapText="1"/>
    </xf>
    <xf numFmtId="0" fontId="22" fillId="0" borderId="2" xfId="6" applyNumberFormat="1" applyFont="1"/>
    <xf numFmtId="49" fontId="22" fillId="0" borderId="2" xfId="6" applyNumberFormat="1" applyFont="1"/>
    <xf numFmtId="43" fontId="22" fillId="0" borderId="2" xfId="1" applyFont="1" applyBorder="1"/>
    <xf numFmtId="49" fontId="15" fillId="0" borderId="2" xfId="6" applyNumberFormat="1" applyFont="1"/>
    <xf numFmtId="0" fontId="15" fillId="0" borderId="2" xfId="6" applyNumberFormat="1" applyFont="1"/>
    <xf numFmtId="43" fontId="23" fillId="0" borderId="2" xfId="1" applyFont="1" applyBorder="1"/>
    <xf numFmtId="1" fontId="0" fillId="4" borderId="0" xfId="0" applyNumberFormat="1" applyFont="1" applyFill="1"/>
    <xf numFmtId="0" fontId="0" fillId="4" borderId="0" xfId="0" applyNumberFormat="1" applyFont="1" applyFill="1"/>
    <xf numFmtId="43" fontId="17" fillId="4" borderId="0" xfId="1" applyFont="1" applyFill="1"/>
    <xf numFmtId="43" fontId="0" fillId="4" borderId="0" xfId="1" applyFont="1" applyFill="1"/>
    <xf numFmtId="43" fontId="23" fillId="4" borderId="2" xfId="1" applyFont="1" applyFill="1" applyBorder="1"/>
    <xf numFmtId="0" fontId="0" fillId="4" borderId="0" xfId="1" applyNumberFormat="1" applyFont="1" applyFill="1"/>
    <xf numFmtId="0" fontId="10" fillId="0" borderId="2" xfId="5"/>
    <xf numFmtId="165" fontId="10" fillId="0" borderId="2" xfId="5" applyNumberFormat="1"/>
    <xf numFmtId="0" fontId="10" fillId="0" borderId="2" xfId="5" applyNumberFormat="1"/>
    <xf numFmtId="43" fontId="17" fillId="0" borderId="2" xfId="1" applyFont="1" applyBorder="1"/>
    <xf numFmtId="0" fontId="17" fillId="0" borderId="2" xfId="5" applyFont="1"/>
    <xf numFmtId="9" fontId="17" fillId="0" borderId="2" xfId="3" applyFont="1" applyBorder="1"/>
    <xf numFmtId="1" fontId="0" fillId="0" borderId="0" xfId="0" applyNumberFormat="1" applyFont="1" applyFill="1"/>
    <xf numFmtId="0" fontId="9" fillId="0" borderId="2" xfId="7" applyFont="1" applyAlignment="1">
      <alignment horizontal="center" vertical="top" wrapText="1"/>
    </xf>
    <xf numFmtId="0" fontId="1" fillId="0" borderId="2" xfId="7" applyFont="1" applyAlignment="1">
      <alignment horizontal="center" vertical="top" wrapText="1"/>
    </xf>
    <xf numFmtId="43" fontId="1" fillId="0" borderId="2" xfId="1" applyFont="1" applyBorder="1" applyAlignment="1">
      <alignment horizontal="center" vertical="top" wrapText="1"/>
    </xf>
    <xf numFmtId="43" fontId="9" fillId="0" borderId="2" xfId="1" applyFont="1" applyBorder="1" applyAlignment="1">
      <alignment horizontal="center" vertical="top" wrapText="1"/>
    </xf>
    <xf numFmtId="0" fontId="1" fillId="0" borderId="2" xfId="7" applyNumberFormat="1" applyFont="1" applyAlignment="1">
      <alignment horizontal="center" vertical="top" wrapText="1"/>
    </xf>
  </cellXfs>
  <cellStyles count="8">
    <cellStyle name="Comma" xfId="1" builtinId="3"/>
    <cellStyle name="Currency" xfId="2" builtinId="4"/>
    <cellStyle name="Normal" xfId="0" builtinId="0"/>
    <cellStyle name="Normal 2" xfId="4"/>
    <cellStyle name="Normal 3" xfId="5"/>
    <cellStyle name="Normal 4" xfId="6"/>
    <cellStyle name="Normal 5" xfId="7"/>
    <cellStyle name="Percent" xfId="3" builtinId="5"/>
  </cellStyles>
  <dxfs count="0"/>
  <tableStyles count="0" defaultTableStyle="TableStyleMedium2" defaultPivotStyle="PivotStyleLight16"/>
  <colors>
    <mruColors>
      <color rgb="FFE8D9F3"/>
      <color rgb="FF00B451"/>
      <color rgb="FFD9D9D9"/>
      <color rgb="FF005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247650</xdr:colOff>
      <xdr:row>19</xdr:row>
      <xdr:rowOff>28575</xdr:rowOff>
    </xdr:from>
    <xdr:to>
      <xdr:col>21</xdr:col>
      <xdr:colOff>400050</xdr:colOff>
      <xdr:row>25</xdr:row>
      <xdr:rowOff>67767</xdr:rowOff>
    </xdr:to>
    <xdr:pic>
      <xdr:nvPicPr>
        <xdr:cNvPr id="2" name="Picture 1"/>
        <xdr:cNvPicPr>
          <a:picLocks noChangeAspect="1"/>
        </xdr:cNvPicPr>
      </xdr:nvPicPr>
      <xdr:blipFill>
        <a:blip xmlns:r="http://schemas.openxmlformats.org/officeDocument/2006/relationships" r:embed="rId1"/>
        <a:stretch>
          <a:fillRect/>
        </a:stretch>
      </xdr:blipFill>
      <xdr:spPr>
        <a:xfrm>
          <a:off x="6600825" y="3838575"/>
          <a:ext cx="5638800" cy="1182192"/>
        </a:xfrm>
        <a:prstGeom prst="rect">
          <a:avLst/>
        </a:prstGeom>
      </xdr:spPr>
    </xdr:pic>
    <xdr:clientData/>
  </xdr:twoCellAnchor>
  <xdr:twoCellAnchor editAs="oneCell">
    <xdr:from>
      <xdr:col>14</xdr:col>
      <xdr:colOff>99060</xdr:colOff>
      <xdr:row>3</xdr:row>
      <xdr:rowOff>28905</xdr:rowOff>
    </xdr:from>
    <xdr:to>
      <xdr:col>23</xdr:col>
      <xdr:colOff>282534</xdr:colOff>
      <xdr:row>12</xdr:row>
      <xdr:rowOff>15407</xdr:rowOff>
    </xdr:to>
    <xdr:pic>
      <xdr:nvPicPr>
        <xdr:cNvPr id="4" name="Picture 3"/>
        <xdr:cNvPicPr>
          <a:picLocks noChangeAspect="1"/>
        </xdr:cNvPicPr>
      </xdr:nvPicPr>
      <xdr:blipFill>
        <a:blip xmlns:r="http://schemas.openxmlformats.org/officeDocument/2006/relationships" r:embed="rId2"/>
        <a:stretch>
          <a:fillRect/>
        </a:stretch>
      </xdr:blipFill>
      <xdr:spPr>
        <a:xfrm>
          <a:off x="7871460" y="577545"/>
          <a:ext cx="5807034" cy="16324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K36"/>
  <sheetViews>
    <sheetView tabSelected="1" zoomScale="120" zoomScaleNormal="120" workbookViewId="0">
      <selection activeCell="C20" sqref="C20"/>
    </sheetView>
  </sheetViews>
  <sheetFormatPr defaultColWidth="14.42578125" defaultRowHeight="15.75" customHeight="1"/>
  <cols>
    <col min="1" max="1" width="56.85546875" style="12" customWidth="1"/>
    <col min="2" max="2" width="14.42578125" style="12"/>
    <col min="3" max="3" width="13.5703125" style="12" customWidth="1"/>
    <col min="4" max="4" width="27.5703125" style="12" customWidth="1"/>
    <col min="5" max="5" width="30.5703125" style="12" customWidth="1"/>
    <col min="6" max="16384" width="14.42578125" style="12"/>
  </cols>
  <sheetData>
    <row r="1" spans="1:11" ht="47.45" customHeight="1">
      <c r="A1" s="57" t="s">
        <v>77</v>
      </c>
      <c r="B1" s="57"/>
      <c r="C1" s="57"/>
      <c r="D1" s="57"/>
      <c r="E1" s="57"/>
    </row>
    <row r="2" spans="1:11" ht="15">
      <c r="A2" s="55" t="s">
        <v>26</v>
      </c>
      <c r="B2" s="56"/>
      <c r="C2" s="56"/>
      <c r="D2" s="56"/>
      <c r="E2" s="56"/>
    </row>
    <row r="3" spans="1:11" ht="15"/>
    <row r="4" spans="1:11" ht="15.75" customHeight="1">
      <c r="A4" s="9" t="s">
        <v>23</v>
      </c>
      <c r="B4" s="14">
        <v>5555</v>
      </c>
    </row>
    <row r="5" spans="1:11" ht="15.75" customHeight="1">
      <c r="A5" s="9"/>
      <c r="B5" s="13"/>
      <c r="C5" s="13"/>
      <c r="I5" s="47"/>
    </row>
    <row r="6" spans="1:11" ht="15.75" customHeight="1">
      <c r="A6" s="45" t="s">
        <v>71</v>
      </c>
      <c r="B6" s="43"/>
      <c r="C6" s="43"/>
      <c r="D6" s="43"/>
      <c r="E6" s="43"/>
      <c r="I6" s="47"/>
    </row>
    <row r="7" spans="1:11" ht="15.75" customHeight="1">
      <c r="A7" s="3" t="s">
        <v>12</v>
      </c>
      <c r="B7" s="26">
        <f>VLOOKUP(B4,Fall!A:C,3,FALSE)</f>
        <v>3350</v>
      </c>
      <c r="C7" s="15"/>
      <c r="I7" s="47"/>
    </row>
    <row r="8" spans="1:11" ht="15.75" customHeight="1">
      <c r="A8" s="3" t="s">
        <v>13</v>
      </c>
      <c r="B8" s="26">
        <f>VLOOKUP(B4,Fall!A:J,10,FALSE)</f>
        <v>2847.4</v>
      </c>
      <c r="C8" s="15"/>
      <c r="I8" s="47"/>
    </row>
    <row r="9" spans="1:11" ht="39">
      <c r="A9" s="46" t="s">
        <v>73</v>
      </c>
      <c r="B9" s="30">
        <f>B7-B8</f>
        <v>502.59999999999991</v>
      </c>
      <c r="C9" s="15"/>
      <c r="I9" s="47"/>
      <c r="J9" s="48"/>
      <c r="K9" s="33"/>
    </row>
    <row r="10" spans="1:11" ht="15.75" customHeight="1">
      <c r="A10" s="1"/>
      <c r="B10" s="1"/>
      <c r="C10" s="15"/>
      <c r="I10" s="47"/>
      <c r="K10" s="33"/>
    </row>
    <row r="11" spans="1:11" ht="15.75" customHeight="1">
      <c r="A11" s="3" t="s">
        <v>14</v>
      </c>
      <c r="B11" s="26">
        <f>VLOOKUP(B4,Cookies!A:K,4,FALSE)</f>
        <v>13681</v>
      </c>
      <c r="C11" s="15"/>
      <c r="I11" s="47"/>
    </row>
    <row r="12" spans="1:11" ht="15.75" customHeight="1">
      <c r="A12" s="3" t="s">
        <v>15</v>
      </c>
      <c r="B12" s="29">
        <f>VLOOKUP(B4,Cookies!A:K,10,FALSE)</f>
        <v>11925.35</v>
      </c>
      <c r="C12" s="15"/>
      <c r="I12" s="47"/>
    </row>
    <row r="13" spans="1:11" ht="42" customHeight="1">
      <c r="A13" s="46" t="s">
        <v>74</v>
      </c>
      <c r="B13" s="30">
        <f>B11-B12</f>
        <v>1755.6499999999996</v>
      </c>
      <c r="C13" s="15"/>
      <c r="E13" s="33"/>
      <c r="I13" s="47"/>
      <c r="K13" s="33"/>
    </row>
    <row r="14" spans="1:11" ht="15.75" customHeight="1">
      <c r="A14" s="2"/>
      <c r="B14" s="16"/>
    </row>
    <row r="15" spans="1:11" ht="15.75" customHeight="1">
      <c r="A15" s="45" t="s">
        <v>22</v>
      </c>
      <c r="B15" s="43"/>
      <c r="C15" s="43"/>
      <c r="D15" s="43"/>
      <c r="E15" s="43"/>
    </row>
    <row r="16" spans="1:11" ht="15.75" customHeight="1">
      <c r="A16" s="4" t="s">
        <v>11</v>
      </c>
      <c r="B16" s="5">
        <f>VLOOKUP(B4,Fall!A:K,11,FALSE)</f>
        <v>0.15002985074626865</v>
      </c>
      <c r="C16" s="15"/>
      <c r="D16" s="15"/>
    </row>
    <row r="17" spans="1:5" ht="15.75" customHeight="1">
      <c r="A17" s="8" t="s">
        <v>24</v>
      </c>
      <c r="B17" s="17"/>
      <c r="C17" s="15"/>
      <c r="D17" s="15"/>
    </row>
    <row r="18" spans="1:5" ht="15.75" customHeight="1">
      <c r="A18" s="4" t="s">
        <v>17</v>
      </c>
      <c r="B18" s="6">
        <f>(1-B16)*B17</f>
        <v>0</v>
      </c>
      <c r="C18" s="15"/>
      <c r="D18" s="15"/>
    </row>
    <row r="19" spans="1:5" ht="15.75" customHeight="1">
      <c r="A19" s="7"/>
      <c r="B19" s="19"/>
      <c r="C19" s="15"/>
      <c r="D19" s="15"/>
    </row>
    <row r="20" spans="1:5" ht="15.75" customHeight="1">
      <c r="A20" s="4" t="s">
        <v>64</v>
      </c>
      <c r="B20" s="6">
        <f>VLOOKUP(B4,Cookies!A:K,5,FALSE)</f>
        <v>0.65</v>
      </c>
      <c r="C20" s="18"/>
      <c r="D20" s="15"/>
    </row>
    <row r="21" spans="1:5" ht="15.75" customHeight="1">
      <c r="A21" s="1"/>
      <c r="B21" s="15"/>
      <c r="C21" s="15"/>
      <c r="D21" s="15"/>
      <c r="E21" s="50"/>
    </row>
    <row r="22" spans="1:5" ht="15.75" customHeight="1">
      <c r="A22" s="7"/>
      <c r="B22" s="20" t="s">
        <v>21</v>
      </c>
      <c r="C22" s="21" t="s">
        <v>19</v>
      </c>
      <c r="D22" s="15"/>
    </row>
    <row r="23" spans="1:5" ht="15" customHeight="1">
      <c r="A23" s="8" t="s">
        <v>25</v>
      </c>
      <c r="B23" s="22"/>
      <c r="C23" s="22"/>
      <c r="D23" s="15"/>
      <c r="E23" s="49"/>
    </row>
    <row r="24" spans="1:5" ht="15.75" customHeight="1">
      <c r="A24" s="4" t="s">
        <v>18</v>
      </c>
      <c r="B24" s="6">
        <v>6</v>
      </c>
      <c r="C24" s="6">
        <v>7</v>
      </c>
      <c r="D24" s="15"/>
    </row>
    <row r="25" spans="1:5" ht="15.75" customHeight="1">
      <c r="A25" s="4" t="s">
        <v>20</v>
      </c>
      <c r="B25" s="54">
        <f>(B23*B24)+(C23*C24)</f>
        <v>0</v>
      </c>
      <c r="C25" s="18"/>
      <c r="D25" s="15"/>
    </row>
    <row r="26" spans="1:5" ht="15.75" customHeight="1">
      <c r="A26" s="4" t="s">
        <v>17</v>
      </c>
      <c r="B26" s="41">
        <f>B25-((B23+C23)*B20)</f>
        <v>0</v>
      </c>
      <c r="C26" s="15"/>
      <c r="D26" s="15"/>
      <c r="E26" s="49"/>
    </row>
    <row r="27" spans="1:5" ht="15.75" customHeight="1">
      <c r="A27" s="1"/>
      <c r="B27" s="15"/>
      <c r="C27" s="15"/>
      <c r="D27" s="15"/>
    </row>
    <row r="28" spans="1:5" ht="15.75" customHeight="1">
      <c r="A28" s="42" t="s">
        <v>72</v>
      </c>
      <c r="B28" s="42"/>
      <c r="C28" s="43"/>
      <c r="D28" s="44"/>
      <c r="E28" s="43"/>
    </row>
    <row r="29" spans="1:5" ht="15.75" customHeight="1">
      <c r="A29" s="39" t="s">
        <v>46</v>
      </c>
      <c r="B29" s="40"/>
      <c r="C29" s="31" t="s">
        <v>65</v>
      </c>
      <c r="D29" s="15"/>
    </row>
    <row r="30" spans="1:5" ht="15.75" customHeight="1">
      <c r="A30" s="39" t="s">
        <v>63</v>
      </c>
      <c r="B30" s="40"/>
      <c r="C30" s="31" t="s">
        <v>66</v>
      </c>
    </row>
    <row r="31" spans="1:5" ht="15.75" customHeight="1">
      <c r="A31" s="39" t="s">
        <v>47</v>
      </c>
      <c r="B31" s="51">
        <f>B25+B17</f>
        <v>0</v>
      </c>
      <c r="C31" s="31" t="s">
        <v>76</v>
      </c>
    </row>
    <row r="32" spans="1:5" ht="15.75" customHeight="1">
      <c r="A32" s="39" t="s">
        <v>68</v>
      </c>
      <c r="B32" s="51">
        <f>-VLOOKUP(B4,Fall!A:H,8, FALSE)</f>
        <v>-1647.4</v>
      </c>
      <c r="C32" s="31" t="s">
        <v>69</v>
      </c>
    </row>
    <row r="33" spans="1:3" ht="15.75" customHeight="1">
      <c r="A33" s="39" t="s">
        <v>67</v>
      </c>
      <c r="B33" s="52">
        <f>-VLOOKUP(B4,'Cookie Sweeps'!A:B,2,FALSE)</f>
        <v>-10000</v>
      </c>
      <c r="C33" s="31" t="s">
        <v>70</v>
      </c>
    </row>
    <row r="34" spans="1:3" ht="15.75" customHeight="1">
      <c r="A34" s="32" t="s">
        <v>48</v>
      </c>
      <c r="B34" s="53">
        <f>SUM(B29:B33)</f>
        <v>-11647.4</v>
      </c>
      <c r="C34" s="31" t="s">
        <v>75</v>
      </c>
    </row>
    <row r="35" spans="1:3" ht="15.75" customHeight="1">
      <c r="B35" s="53">
        <f>B13+B9</f>
        <v>2258.2499999999995</v>
      </c>
    </row>
    <row r="36" spans="1:3" ht="15.75" customHeight="1">
      <c r="B36" s="33"/>
    </row>
  </sheetData>
  <protectedRanges>
    <protectedRange sqref="B4" name="Range1"/>
  </protectedRanges>
  <mergeCells count="2">
    <mergeCell ref="A2:E2"/>
    <mergeCell ref="A1:E1"/>
  </mergeCells>
  <printOptions horizontalCentered="1" gridLines="1"/>
  <pageMargins left="0.7" right="0.7" top="0.75" bottom="0.75" header="0" footer="0"/>
  <pageSetup pageOrder="overThenDown" orientation="portrait" cellComments="atEnd" r:id="rId1"/>
  <extLst>
    <ext xmlns:x14="http://schemas.microsoft.com/office/spreadsheetml/2009/9/main" uri="{CCE6A557-97BC-4b89-ADB6-D9C93CAAB3DF}">
      <x14:dataValidations xmlns:xm="http://schemas.microsoft.com/office/excel/2006/main" count="1">
        <x14:dataValidation type="list" allowBlank="1">
          <x14:formula1>
            <xm:f>Troops!$A$2:$A$324</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9"/>
  <sheetViews>
    <sheetView workbookViewId="0"/>
  </sheetViews>
  <sheetFormatPr defaultRowHeight="15"/>
  <cols>
    <col min="1" max="1" width="10.28515625" style="59" bestFit="1" customWidth="1"/>
    <col min="2" max="2" width="24.85546875" style="58" bestFit="1" customWidth="1"/>
    <col min="3" max="3" width="9.7109375" style="58" bestFit="1" customWidth="1"/>
    <col min="4" max="4" width="11.5703125" style="63" bestFit="1" customWidth="1"/>
    <col min="5" max="5" width="15.28515625" style="58" bestFit="1" customWidth="1"/>
    <col min="6" max="6" width="18.28515625" style="60" bestFit="1" customWidth="1"/>
    <col min="7" max="7" width="10.5703125" style="60" bestFit="1" customWidth="1"/>
    <col min="8" max="8" width="11.140625" style="60" bestFit="1" customWidth="1"/>
    <col min="9" max="9" width="15" style="60" bestFit="1" customWidth="1"/>
    <col min="10" max="10" width="16.42578125" style="63" bestFit="1" customWidth="1"/>
    <col min="11" max="11" width="10.5703125" style="60" bestFit="1" customWidth="1"/>
    <col min="12" max="16384" width="9.140625" style="58"/>
  </cols>
  <sheetData>
    <row r="1" spans="1:11">
      <c r="A1" s="61" t="s">
        <v>39</v>
      </c>
      <c r="B1" s="62" t="s">
        <v>82</v>
      </c>
      <c r="C1" s="62" t="s">
        <v>44</v>
      </c>
      <c r="D1" s="23" t="s">
        <v>38</v>
      </c>
      <c r="E1" s="62" t="s">
        <v>43</v>
      </c>
      <c r="F1" s="24" t="s">
        <v>40</v>
      </c>
      <c r="G1" s="24" t="s">
        <v>81</v>
      </c>
      <c r="H1" s="24" t="s">
        <v>80</v>
      </c>
      <c r="I1" s="24" t="s">
        <v>37</v>
      </c>
      <c r="J1" s="23" t="s">
        <v>36</v>
      </c>
      <c r="K1" s="24" t="s">
        <v>41</v>
      </c>
    </row>
    <row r="2" spans="1:11" hidden="1">
      <c r="A2" s="58">
        <v>1005</v>
      </c>
      <c r="B2" s="58" t="s">
        <v>78</v>
      </c>
      <c r="C2" s="58">
        <v>2794</v>
      </c>
      <c r="D2" s="63">
        <v>16854</v>
      </c>
      <c r="E2" s="58">
        <v>0.6</v>
      </c>
      <c r="F2" s="60">
        <v>16854</v>
      </c>
      <c r="G2" s="60">
        <v>15177.6</v>
      </c>
      <c r="H2" s="60">
        <v>0</v>
      </c>
      <c r="I2" s="60">
        <v>1676.4</v>
      </c>
      <c r="J2" s="63">
        <v>15177.6</v>
      </c>
      <c r="K2" s="60">
        <v>0</v>
      </c>
    </row>
    <row r="3" spans="1:11" hidden="1">
      <c r="A3" s="58">
        <v>1007</v>
      </c>
      <c r="B3" s="58" t="s">
        <v>78</v>
      </c>
      <c r="C3" s="58">
        <v>1768</v>
      </c>
      <c r="D3" s="63">
        <v>10657</v>
      </c>
      <c r="E3" s="58">
        <v>0.6</v>
      </c>
      <c r="F3" s="60">
        <v>10657</v>
      </c>
      <c r="G3" s="60">
        <v>9596.2000000000007</v>
      </c>
      <c r="H3" s="60">
        <v>0</v>
      </c>
      <c r="I3" s="60">
        <v>1060.8</v>
      </c>
      <c r="J3" s="63">
        <v>9596.2000000000007</v>
      </c>
      <c r="K3" s="60">
        <v>0</v>
      </c>
    </row>
    <row r="4" spans="1:11" hidden="1">
      <c r="A4" s="58">
        <v>1009</v>
      </c>
      <c r="B4" s="58" t="s">
        <v>78</v>
      </c>
      <c r="C4" s="58">
        <v>3171</v>
      </c>
      <c r="D4" s="63">
        <v>19140</v>
      </c>
      <c r="E4" s="58">
        <v>0.6</v>
      </c>
      <c r="F4" s="60">
        <v>19140</v>
      </c>
      <c r="G4" s="60">
        <v>17237.400000000001</v>
      </c>
      <c r="H4" s="60">
        <v>0</v>
      </c>
      <c r="I4" s="60">
        <v>1902.6</v>
      </c>
      <c r="J4" s="63">
        <v>17237.400000000001</v>
      </c>
      <c r="K4" s="60">
        <v>0</v>
      </c>
    </row>
    <row r="5" spans="1:11" hidden="1">
      <c r="A5" s="58">
        <v>1012</v>
      </c>
      <c r="B5" s="58" t="s">
        <v>78</v>
      </c>
      <c r="C5" s="58">
        <v>252</v>
      </c>
      <c r="D5" s="63">
        <v>1524</v>
      </c>
      <c r="E5" s="58">
        <v>0.6</v>
      </c>
      <c r="F5" s="60">
        <v>1524</v>
      </c>
      <c r="G5" s="60">
        <v>1372.8</v>
      </c>
      <c r="H5" s="60">
        <v>0</v>
      </c>
      <c r="I5" s="60">
        <v>151.19999999999999</v>
      </c>
      <c r="J5" s="63">
        <v>1372.8</v>
      </c>
      <c r="K5" s="60">
        <v>0</v>
      </c>
    </row>
    <row r="6" spans="1:11" hidden="1">
      <c r="A6" s="58">
        <v>1016</v>
      </c>
      <c r="B6" s="58" t="s">
        <v>78</v>
      </c>
      <c r="C6" s="58">
        <v>1363</v>
      </c>
      <c r="D6" s="63">
        <v>8188</v>
      </c>
      <c r="E6" s="58">
        <v>0.6</v>
      </c>
      <c r="F6" s="60">
        <v>8188</v>
      </c>
      <c r="G6" s="60">
        <v>7370.2</v>
      </c>
      <c r="H6" s="60">
        <v>0</v>
      </c>
      <c r="I6" s="60">
        <v>817.8</v>
      </c>
      <c r="J6" s="63">
        <v>7370.2</v>
      </c>
      <c r="K6" s="60">
        <v>0</v>
      </c>
    </row>
    <row r="7" spans="1:11" hidden="1">
      <c r="A7" s="58">
        <v>1020</v>
      </c>
      <c r="B7" s="58" t="s">
        <v>78</v>
      </c>
      <c r="C7" s="58">
        <v>1122</v>
      </c>
      <c r="D7" s="63">
        <v>6794</v>
      </c>
      <c r="E7" s="58">
        <v>0.6</v>
      </c>
      <c r="F7" s="60">
        <v>6794</v>
      </c>
      <c r="G7" s="60">
        <v>6120.8</v>
      </c>
      <c r="H7" s="60">
        <v>681</v>
      </c>
      <c r="I7" s="60">
        <v>673.2</v>
      </c>
      <c r="J7" s="63">
        <v>6120.8</v>
      </c>
      <c r="K7" s="60">
        <v>0</v>
      </c>
    </row>
    <row r="8" spans="1:11" hidden="1">
      <c r="A8" s="58">
        <v>1021</v>
      </c>
      <c r="B8" s="58" t="s">
        <v>78</v>
      </c>
      <c r="C8" s="58">
        <v>4701</v>
      </c>
      <c r="D8" s="63">
        <v>28318</v>
      </c>
      <c r="E8" s="58">
        <v>0.6</v>
      </c>
      <c r="F8" s="60">
        <v>28318</v>
      </c>
      <c r="G8" s="60">
        <v>25497.4</v>
      </c>
      <c r="H8" s="60">
        <v>0</v>
      </c>
      <c r="I8" s="60">
        <v>2820.6</v>
      </c>
      <c r="J8" s="63">
        <v>25497.4</v>
      </c>
      <c r="K8" s="60">
        <v>0</v>
      </c>
    </row>
    <row r="9" spans="1:11" hidden="1">
      <c r="A9" s="58">
        <v>1022</v>
      </c>
      <c r="B9" s="58" t="s">
        <v>78</v>
      </c>
      <c r="C9" s="58">
        <v>1808</v>
      </c>
      <c r="D9" s="63">
        <v>10924</v>
      </c>
      <c r="E9" s="58">
        <v>0.6</v>
      </c>
      <c r="F9" s="60">
        <v>10924</v>
      </c>
      <c r="G9" s="60">
        <v>9839.2000000000007</v>
      </c>
      <c r="H9" s="60">
        <v>0</v>
      </c>
      <c r="I9" s="60">
        <v>1084.8</v>
      </c>
      <c r="J9" s="63">
        <v>9839.2000000000007</v>
      </c>
      <c r="K9" s="60">
        <v>0</v>
      </c>
    </row>
    <row r="10" spans="1:11" hidden="1">
      <c r="A10" s="58">
        <v>1026</v>
      </c>
      <c r="B10" s="58" t="s">
        <v>78</v>
      </c>
      <c r="C10" s="58">
        <v>2216</v>
      </c>
      <c r="D10" s="63">
        <v>13360</v>
      </c>
      <c r="E10" s="58">
        <v>0.6</v>
      </c>
      <c r="F10" s="60">
        <v>13360</v>
      </c>
      <c r="G10" s="60">
        <v>12030.4</v>
      </c>
      <c r="H10" s="60">
        <v>0</v>
      </c>
      <c r="I10" s="60">
        <v>1329.6</v>
      </c>
      <c r="J10" s="63">
        <v>12030.4</v>
      </c>
      <c r="K10" s="60">
        <v>0</v>
      </c>
    </row>
    <row r="11" spans="1:11" hidden="1">
      <c r="A11" s="58">
        <v>1031</v>
      </c>
      <c r="B11" s="58" t="s">
        <v>78</v>
      </c>
      <c r="C11" s="58">
        <v>2266</v>
      </c>
      <c r="D11" s="63">
        <v>13677</v>
      </c>
      <c r="E11" s="58">
        <v>0.6</v>
      </c>
      <c r="F11" s="60">
        <v>13677</v>
      </c>
      <c r="G11" s="60">
        <v>12317.4</v>
      </c>
      <c r="H11" s="60">
        <v>0</v>
      </c>
      <c r="I11" s="60">
        <v>1359.6</v>
      </c>
      <c r="J11" s="63">
        <v>12317.4</v>
      </c>
      <c r="K11" s="60">
        <v>0</v>
      </c>
    </row>
    <row r="12" spans="1:11" hidden="1">
      <c r="A12" s="58">
        <v>1040</v>
      </c>
      <c r="B12" s="58" t="s">
        <v>79</v>
      </c>
      <c r="C12" s="58">
        <v>498</v>
      </c>
      <c r="D12" s="63">
        <v>2988</v>
      </c>
      <c r="E12" s="58">
        <v>0.7</v>
      </c>
      <c r="F12" s="60">
        <v>2988</v>
      </c>
      <c r="G12" s="60">
        <v>2639.4</v>
      </c>
      <c r="H12" s="60">
        <v>0</v>
      </c>
      <c r="I12" s="60">
        <v>348.6</v>
      </c>
      <c r="J12" s="63">
        <v>2639.4</v>
      </c>
      <c r="K12" s="60">
        <v>0</v>
      </c>
    </row>
    <row r="13" spans="1:11" hidden="1">
      <c r="A13" s="58">
        <v>1042</v>
      </c>
      <c r="B13" s="58" t="s">
        <v>78</v>
      </c>
      <c r="C13" s="58">
        <v>2537</v>
      </c>
      <c r="D13" s="63">
        <v>15250</v>
      </c>
      <c r="E13" s="58">
        <v>0.65</v>
      </c>
      <c r="F13" s="60">
        <v>15250</v>
      </c>
      <c r="G13" s="60">
        <v>13600.95</v>
      </c>
      <c r="H13" s="60">
        <v>0</v>
      </c>
      <c r="I13" s="60">
        <v>1649.05</v>
      </c>
      <c r="J13" s="63">
        <v>13600.95</v>
      </c>
      <c r="K13" s="60">
        <v>0</v>
      </c>
    </row>
    <row r="14" spans="1:11" hidden="1">
      <c r="A14" s="58">
        <v>1048</v>
      </c>
      <c r="B14" s="58" t="s">
        <v>78</v>
      </c>
      <c r="C14" s="58">
        <v>3757</v>
      </c>
      <c r="D14" s="63">
        <v>22670</v>
      </c>
      <c r="E14" s="58">
        <v>0.6</v>
      </c>
      <c r="F14" s="60">
        <v>22670</v>
      </c>
      <c r="G14" s="60">
        <v>20415.8</v>
      </c>
      <c r="H14" s="60">
        <v>0</v>
      </c>
      <c r="I14" s="60">
        <v>2254.1999999999998</v>
      </c>
      <c r="J14" s="63">
        <v>20415.8</v>
      </c>
      <c r="K14" s="60">
        <v>0</v>
      </c>
    </row>
    <row r="15" spans="1:11" hidden="1">
      <c r="A15" s="58">
        <v>1049</v>
      </c>
      <c r="B15" s="58" t="s">
        <v>78</v>
      </c>
      <c r="C15" s="58">
        <v>1878</v>
      </c>
      <c r="D15" s="63">
        <v>11368</v>
      </c>
      <c r="E15" s="58">
        <v>0.6</v>
      </c>
      <c r="F15" s="60">
        <v>11368</v>
      </c>
      <c r="G15" s="60">
        <v>10241.200000000001</v>
      </c>
      <c r="H15" s="60">
        <v>0</v>
      </c>
      <c r="I15" s="60">
        <v>1126.8</v>
      </c>
      <c r="J15" s="63">
        <v>10241.200000000001</v>
      </c>
      <c r="K15" s="60">
        <v>0</v>
      </c>
    </row>
    <row r="16" spans="1:11" hidden="1">
      <c r="A16" s="58">
        <v>1054</v>
      </c>
      <c r="B16" s="58" t="s">
        <v>78</v>
      </c>
      <c r="C16" s="58">
        <v>3225</v>
      </c>
      <c r="D16" s="63">
        <v>19497</v>
      </c>
      <c r="E16" s="58">
        <v>0.6</v>
      </c>
      <c r="F16" s="60">
        <v>19497</v>
      </c>
      <c r="G16" s="60">
        <v>17562</v>
      </c>
      <c r="H16" s="60">
        <v>0</v>
      </c>
      <c r="I16" s="60">
        <v>1935</v>
      </c>
      <c r="J16" s="63">
        <v>17562</v>
      </c>
      <c r="K16" s="60">
        <v>0</v>
      </c>
    </row>
    <row r="17" spans="1:11" hidden="1">
      <c r="A17" s="58">
        <v>1062</v>
      </c>
      <c r="B17" s="58" t="s">
        <v>78</v>
      </c>
      <c r="C17" s="58">
        <v>3108</v>
      </c>
      <c r="D17" s="63">
        <v>18660</v>
      </c>
      <c r="E17" s="58">
        <v>0.65</v>
      </c>
      <c r="F17" s="60">
        <v>18660</v>
      </c>
      <c r="G17" s="60">
        <v>16639.8</v>
      </c>
      <c r="H17" s="60">
        <v>0</v>
      </c>
      <c r="I17" s="60">
        <v>2020.2</v>
      </c>
      <c r="J17" s="63">
        <v>16639.8</v>
      </c>
      <c r="K17" s="60">
        <v>0</v>
      </c>
    </row>
    <row r="18" spans="1:11" hidden="1">
      <c r="A18" s="58">
        <v>1069</v>
      </c>
      <c r="B18" s="58" t="s">
        <v>78</v>
      </c>
      <c r="C18" s="58">
        <v>6447</v>
      </c>
      <c r="D18" s="63">
        <v>38913</v>
      </c>
      <c r="E18" s="58">
        <v>0.6</v>
      </c>
      <c r="F18" s="60">
        <v>38913</v>
      </c>
      <c r="G18" s="60">
        <v>35044.800000000003</v>
      </c>
      <c r="H18" s="60">
        <v>0</v>
      </c>
      <c r="I18" s="60">
        <v>3868.2</v>
      </c>
      <c r="J18" s="63">
        <v>35044.800000000003</v>
      </c>
      <c r="K18" s="60">
        <v>0</v>
      </c>
    </row>
    <row r="19" spans="1:11" hidden="1">
      <c r="A19" s="58">
        <v>1071</v>
      </c>
      <c r="B19" s="58" t="s">
        <v>78</v>
      </c>
      <c r="C19" s="58">
        <v>783</v>
      </c>
      <c r="D19" s="63">
        <v>4731</v>
      </c>
      <c r="E19" s="58">
        <v>0.6</v>
      </c>
      <c r="F19" s="60">
        <v>4731</v>
      </c>
      <c r="G19" s="60">
        <v>4261.2</v>
      </c>
      <c r="H19" s="60">
        <v>0</v>
      </c>
      <c r="I19" s="60">
        <v>469.8</v>
      </c>
      <c r="J19" s="63">
        <v>4261.2</v>
      </c>
      <c r="K19" s="60">
        <v>0</v>
      </c>
    </row>
    <row r="20" spans="1:11" hidden="1">
      <c r="A20" s="58">
        <v>1078</v>
      </c>
      <c r="B20" s="58" t="s">
        <v>78</v>
      </c>
      <c r="C20" s="58">
        <v>895</v>
      </c>
      <c r="D20" s="63">
        <v>5406</v>
      </c>
      <c r="E20" s="58">
        <v>0.65</v>
      </c>
      <c r="F20" s="60">
        <v>5406</v>
      </c>
      <c r="G20" s="60">
        <v>4824.25</v>
      </c>
      <c r="H20" s="60">
        <v>0</v>
      </c>
      <c r="I20" s="60">
        <v>581.75</v>
      </c>
      <c r="J20" s="63">
        <v>4824.25</v>
      </c>
      <c r="K20" s="60">
        <v>0</v>
      </c>
    </row>
    <row r="21" spans="1:11" hidden="1">
      <c r="A21" s="58">
        <v>1080</v>
      </c>
      <c r="B21" s="58" t="s">
        <v>78</v>
      </c>
      <c r="C21" s="58">
        <v>4112</v>
      </c>
      <c r="D21" s="63">
        <v>24770</v>
      </c>
      <c r="E21" s="58">
        <v>0.6</v>
      </c>
      <c r="F21" s="60">
        <v>24770</v>
      </c>
      <c r="G21" s="60">
        <v>22302.799999999999</v>
      </c>
      <c r="H21" s="60">
        <v>0</v>
      </c>
      <c r="I21" s="60">
        <v>2467.1999999999998</v>
      </c>
      <c r="J21" s="63">
        <v>22302.799999999999</v>
      </c>
      <c r="K21" s="60">
        <v>0</v>
      </c>
    </row>
    <row r="22" spans="1:11" hidden="1">
      <c r="A22" s="58">
        <v>1082</v>
      </c>
      <c r="B22" s="58" t="s">
        <v>78</v>
      </c>
      <c r="C22" s="58">
        <v>0</v>
      </c>
      <c r="D22" s="63">
        <v>0</v>
      </c>
      <c r="F22" s="60">
        <v>0</v>
      </c>
      <c r="G22" s="60">
        <v>0</v>
      </c>
      <c r="H22" s="60">
        <v>0</v>
      </c>
      <c r="I22" s="60">
        <v>0</v>
      </c>
      <c r="J22" s="63">
        <v>0</v>
      </c>
      <c r="K22" s="60">
        <v>0</v>
      </c>
    </row>
    <row r="23" spans="1:11" hidden="1">
      <c r="A23" s="58">
        <v>1085</v>
      </c>
      <c r="B23" s="58" t="s">
        <v>78</v>
      </c>
      <c r="C23" s="58">
        <v>2386</v>
      </c>
      <c r="D23" s="63">
        <v>14426</v>
      </c>
      <c r="E23" s="58">
        <v>0.65</v>
      </c>
      <c r="F23" s="60">
        <v>14426</v>
      </c>
      <c r="G23" s="60">
        <v>12875.1</v>
      </c>
      <c r="H23" s="60">
        <v>0</v>
      </c>
      <c r="I23" s="60">
        <v>1550.9</v>
      </c>
      <c r="J23" s="63">
        <v>12875.1</v>
      </c>
      <c r="K23" s="60">
        <v>0</v>
      </c>
    </row>
    <row r="24" spans="1:11" hidden="1">
      <c r="A24" s="58">
        <v>1087</v>
      </c>
      <c r="B24" s="58" t="s">
        <v>78</v>
      </c>
      <c r="C24" s="58">
        <v>796</v>
      </c>
      <c r="D24" s="63">
        <v>4781</v>
      </c>
      <c r="E24" s="58">
        <v>0.65</v>
      </c>
      <c r="F24" s="60">
        <v>4781</v>
      </c>
      <c r="G24" s="60">
        <v>318</v>
      </c>
      <c r="H24" s="60">
        <v>0</v>
      </c>
      <c r="I24" s="60">
        <v>517.4</v>
      </c>
      <c r="J24" s="63">
        <v>4263.6000000000004</v>
      </c>
      <c r="K24" s="60">
        <v>3945.6</v>
      </c>
    </row>
    <row r="25" spans="1:11" hidden="1">
      <c r="A25" s="58">
        <v>1090</v>
      </c>
      <c r="B25" s="58" t="s">
        <v>78</v>
      </c>
      <c r="C25" s="58">
        <v>581</v>
      </c>
      <c r="D25" s="63">
        <v>3522</v>
      </c>
      <c r="E25" s="58">
        <v>0.6</v>
      </c>
      <c r="F25" s="60">
        <v>3522</v>
      </c>
      <c r="G25" s="60">
        <v>3173.4</v>
      </c>
      <c r="H25" s="60">
        <v>0</v>
      </c>
      <c r="I25" s="60">
        <v>348.6</v>
      </c>
      <c r="J25" s="63">
        <v>3173.4</v>
      </c>
      <c r="K25" s="60">
        <v>0</v>
      </c>
    </row>
    <row r="26" spans="1:11" hidden="1">
      <c r="A26" s="58">
        <v>1093</v>
      </c>
      <c r="B26" s="58" t="s">
        <v>78</v>
      </c>
      <c r="C26" s="58">
        <v>1722</v>
      </c>
      <c r="D26" s="63">
        <v>10360</v>
      </c>
      <c r="E26" s="58">
        <v>0.6</v>
      </c>
      <c r="F26" s="60">
        <v>10360</v>
      </c>
      <c r="G26" s="60">
        <v>9326.7999999999993</v>
      </c>
      <c r="H26" s="60">
        <v>0</v>
      </c>
      <c r="I26" s="60">
        <v>1033.2</v>
      </c>
      <c r="J26" s="63">
        <v>9326.7999999999993</v>
      </c>
      <c r="K26" s="60">
        <v>0</v>
      </c>
    </row>
    <row r="27" spans="1:11" hidden="1">
      <c r="A27" s="58">
        <v>1104</v>
      </c>
      <c r="B27" s="58" t="s">
        <v>78</v>
      </c>
      <c r="C27" s="58">
        <v>1051</v>
      </c>
      <c r="D27" s="63">
        <v>6345</v>
      </c>
      <c r="E27" s="58">
        <v>0.65</v>
      </c>
      <c r="F27" s="60">
        <v>6345</v>
      </c>
      <c r="G27" s="60">
        <v>5661.85</v>
      </c>
      <c r="H27" s="60">
        <v>0</v>
      </c>
      <c r="I27" s="60">
        <v>683.15</v>
      </c>
      <c r="J27" s="63">
        <v>5661.85</v>
      </c>
      <c r="K27" s="60">
        <v>0</v>
      </c>
    </row>
    <row r="28" spans="1:11" hidden="1">
      <c r="A28" s="58">
        <v>1106</v>
      </c>
      <c r="B28" s="58" t="s">
        <v>78</v>
      </c>
      <c r="C28" s="58">
        <v>2595</v>
      </c>
      <c r="D28" s="63">
        <v>15598</v>
      </c>
      <c r="E28" s="58">
        <v>0.6</v>
      </c>
      <c r="F28" s="60">
        <v>15598</v>
      </c>
      <c r="G28" s="60">
        <v>14041</v>
      </c>
      <c r="H28" s="60">
        <v>0</v>
      </c>
      <c r="I28" s="60">
        <v>1557</v>
      </c>
      <c r="J28" s="63">
        <v>14041</v>
      </c>
      <c r="K28" s="60">
        <v>0</v>
      </c>
    </row>
    <row r="29" spans="1:11" hidden="1">
      <c r="A29" s="58">
        <v>1112</v>
      </c>
      <c r="B29" s="58" t="s">
        <v>78</v>
      </c>
      <c r="C29" s="58">
        <v>2548</v>
      </c>
      <c r="D29" s="63">
        <v>15394</v>
      </c>
      <c r="E29" s="58">
        <v>0.6</v>
      </c>
      <c r="F29" s="60">
        <v>15394</v>
      </c>
      <c r="G29" s="60">
        <v>13865.2</v>
      </c>
      <c r="H29" s="60">
        <v>0</v>
      </c>
      <c r="I29" s="60">
        <v>1528.8</v>
      </c>
      <c r="J29" s="63">
        <v>13865.2</v>
      </c>
      <c r="K29" s="60">
        <v>0</v>
      </c>
    </row>
    <row r="30" spans="1:11" hidden="1">
      <c r="A30" s="58">
        <v>1114</v>
      </c>
      <c r="B30" s="58" t="s">
        <v>78</v>
      </c>
      <c r="C30" s="58">
        <v>2553</v>
      </c>
      <c r="D30" s="63">
        <v>15332</v>
      </c>
      <c r="E30" s="58">
        <v>0.65</v>
      </c>
      <c r="F30" s="60">
        <v>15332</v>
      </c>
      <c r="G30" s="60">
        <v>13672.55</v>
      </c>
      <c r="H30" s="60">
        <v>0</v>
      </c>
      <c r="I30" s="60">
        <v>1659.45</v>
      </c>
      <c r="J30" s="63">
        <v>13672.55</v>
      </c>
      <c r="K30" s="60">
        <v>0</v>
      </c>
    </row>
    <row r="31" spans="1:11" hidden="1">
      <c r="A31" s="58">
        <v>1122</v>
      </c>
      <c r="B31" s="58" t="s">
        <v>78</v>
      </c>
      <c r="C31" s="58">
        <v>1186</v>
      </c>
      <c r="D31" s="63">
        <v>7212</v>
      </c>
      <c r="E31" s="58">
        <v>0.6</v>
      </c>
      <c r="F31" s="60">
        <v>7212</v>
      </c>
      <c r="G31" s="60">
        <v>6500.4</v>
      </c>
      <c r="H31" s="60">
        <v>0</v>
      </c>
      <c r="I31" s="60">
        <v>711.6</v>
      </c>
      <c r="J31" s="63">
        <v>6500.4</v>
      </c>
      <c r="K31" s="60">
        <v>0</v>
      </c>
    </row>
    <row r="32" spans="1:11" hidden="1">
      <c r="A32" s="58">
        <v>1126</v>
      </c>
      <c r="B32" s="58" t="s">
        <v>78</v>
      </c>
      <c r="C32" s="58">
        <v>0</v>
      </c>
      <c r="D32" s="63">
        <v>0</v>
      </c>
      <c r="F32" s="60">
        <v>0</v>
      </c>
      <c r="G32" s="60">
        <v>0</v>
      </c>
      <c r="H32" s="60">
        <v>0</v>
      </c>
      <c r="I32" s="60">
        <v>0</v>
      </c>
      <c r="J32" s="63">
        <v>0</v>
      </c>
      <c r="K32" s="60">
        <v>0</v>
      </c>
    </row>
    <row r="33" spans="1:11" hidden="1">
      <c r="A33" s="58">
        <v>1146</v>
      </c>
      <c r="B33" s="58" t="s">
        <v>78</v>
      </c>
      <c r="C33" s="58">
        <v>6016</v>
      </c>
      <c r="D33" s="63">
        <v>36318</v>
      </c>
      <c r="E33" s="58">
        <v>0.65</v>
      </c>
      <c r="F33" s="60">
        <v>36318</v>
      </c>
      <c r="G33" s="60">
        <v>32407.599999999999</v>
      </c>
      <c r="H33" s="60">
        <v>0</v>
      </c>
      <c r="I33" s="60">
        <v>3910.4</v>
      </c>
      <c r="J33" s="63">
        <v>32407.599999999999</v>
      </c>
      <c r="K33" s="60">
        <v>0</v>
      </c>
    </row>
    <row r="34" spans="1:11" hidden="1">
      <c r="A34" s="58">
        <v>1147</v>
      </c>
      <c r="B34" s="58" t="s">
        <v>78</v>
      </c>
      <c r="C34" s="58">
        <v>2611</v>
      </c>
      <c r="D34" s="63">
        <v>15841</v>
      </c>
      <c r="E34" s="58">
        <v>0.65</v>
      </c>
      <c r="F34" s="60">
        <v>15841</v>
      </c>
      <c r="G34" s="60">
        <v>14143.85</v>
      </c>
      <c r="H34" s="60">
        <v>0</v>
      </c>
      <c r="I34" s="60">
        <v>1697.15</v>
      </c>
      <c r="J34" s="63">
        <v>14143.85</v>
      </c>
      <c r="K34" s="60">
        <v>0</v>
      </c>
    </row>
    <row r="35" spans="1:11" hidden="1">
      <c r="A35" s="58">
        <v>1164</v>
      </c>
      <c r="B35" s="58" t="s">
        <v>78</v>
      </c>
      <c r="C35" s="58">
        <v>2355</v>
      </c>
      <c r="D35" s="63">
        <v>14255</v>
      </c>
      <c r="E35" s="58">
        <v>0.6</v>
      </c>
      <c r="F35" s="60">
        <v>14255</v>
      </c>
      <c r="G35" s="60">
        <v>12842</v>
      </c>
      <c r="H35" s="60">
        <v>0</v>
      </c>
      <c r="I35" s="60">
        <v>1413</v>
      </c>
      <c r="J35" s="63">
        <v>12842</v>
      </c>
      <c r="K35" s="60">
        <v>0</v>
      </c>
    </row>
    <row r="36" spans="1:11" hidden="1">
      <c r="A36" s="58">
        <v>1169</v>
      </c>
      <c r="B36" s="58" t="s">
        <v>78</v>
      </c>
      <c r="C36" s="58">
        <v>2042</v>
      </c>
      <c r="D36" s="63">
        <v>12317</v>
      </c>
      <c r="E36" s="58">
        <v>0.6</v>
      </c>
      <c r="F36" s="60">
        <v>12317</v>
      </c>
      <c r="G36" s="60">
        <v>11091.8</v>
      </c>
      <c r="H36" s="60">
        <v>0</v>
      </c>
      <c r="I36" s="60">
        <v>1225.2</v>
      </c>
      <c r="J36" s="63">
        <v>11091.8</v>
      </c>
      <c r="K36" s="60">
        <v>0</v>
      </c>
    </row>
    <row r="37" spans="1:11" hidden="1">
      <c r="A37" s="58">
        <v>1171</v>
      </c>
      <c r="B37" s="58" t="s">
        <v>78</v>
      </c>
      <c r="C37" s="58">
        <v>1837</v>
      </c>
      <c r="D37" s="63">
        <v>11123</v>
      </c>
      <c r="E37" s="58">
        <v>0.6</v>
      </c>
      <c r="F37" s="60">
        <v>11123</v>
      </c>
      <c r="G37" s="60">
        <v>10020.799999999999</v>
      </c>
      <c r="H37" s="60">
        <v>0</v>
      </c>
      <c r="I37" s="60">
        <v>1102.2</v>
      </c>
      <c r="J37" s="63">
        <v>10020.799999999999</v>
      </c>
      <c r="K37" s="60">
        <v>0</v>
      </c>
    </row>
    <row r="38" spans="1:11" hidden="1">
      <c r="A38" s="58">
        <v>1177</v>
      </c>
      <c r="B38" s="58" t="s">
        <v>78</v>
      </c>
      <c r="C38" s="58">
        <v>1861</v>
      </c>
      <c r="D38" s="63">
        <v>11201</v>
      </c>
      <c r="E38" s="58">
        <v>0.65</v>
      </c>
      <c r="F38" s="60">
        <v>11201</v>
      </c>
      <c r="G38" s="60">
        <v>10553</v>
      </c>
      <c r="H38" s="60">
        <v>0</v>
      </c>
      <c r="I38" s="60">
        <v>1209.6500000000001</v>
      </c>
      <c r="J38" s="63">
        <v>9991.35</v>
      </c>
      <c r="K38" s="60">
        <v>-561.65</v>
      </c>
    </row>
    <row r="39" spans="1:11" hidden="1">
      <c r="A39" s="58">
        <v>1178</v>
      </c>
      <c r="B39" s="58" t="s">
        <v>78</v>
      </c>
      <c r="C39" s="58">
        <v>0</v>
      </c>
      <c r="D39" s="63">
        <v>0</v>
      </c>
      <c r="F39" s="60">
        <v>0</v>
      </c>
      <c r="G39" s="60">
        <v>0</v>
      </c>
      <c r="H39" s="60">
        <v>0</v>
      </c>
      <c r="I39" s="60">
        <v>0</v>
      </c>
      <c r="J39" s="63">
        <v>0</v>
      </c>
      <c r="K39" s="60">
        <v>0</v>
      </c>
    </row>
    <row r="40" spans="1:11" hidden="1">
      <c r="A40" s="58">
        <v>1179</v>
      </c>
      <c r="B40" s="58" t="s">
        <v>78</v>
      </c>
      <c r="C40" s="58">
        <v>1756</v>
      </c>
      <c r="D40" s="63">
        <v>10593</v>
      </c>
      <c r="E40" s="58">
        <v>0.6</v>
      </c>
      <c r="F40" s="60">
        <v>10593</v>
      </c>
      <c r="G40" s="60">
        <v>9539.4</v>
      </c>
      <c r="H40" s="60">
        <v>0</v>
      </c>
      <c r="I40" s="60">
        <v>1053.5999999999999</v>
      </c>
      <c r="J40" s="63">
        <v>9539.4</v>
      </c>
      <c r="K40" s="60">
        <v>0</v>
      </c>
    </row>
    <row r="41" spans="1:11" hidden="1">
      <c r="A41" s="58">
        <v>1181</v>
      </c>
      <c r="B41" s="58" t="s">
        <v>78</v>
      </c>
      <c r="C41" s="58">
        <v>2016</v>
      </c>
      <c r="D41" s="63">
        <v>12175</v>
      </c>
      <c r="E41" s="58">
        <v>0.6</v>
      </c>
      <c r="F41" s="60">
        <v>12175</v>
      </c>
      <c r="G41" s="60">
        <v>10965.4</v>
      </c>
      <c r="H41" s="60">
        <v>0</v>
      </c>
      <c r="I41" s="60">
        <v>1209.5999999999999</v>
      </c>
      <c r="J41" s="63">
        <v>10965.4</v>
      </c>
      <c r="K41" s="60">
        <v>0</v>
      </c>
    </row>
    <row r="42" spans="1:11" hidden="1">
      <c r="A42" s="58">
        <v>1196</v>
      </c>
      <c r="B42" s="58" t="s">
        <v>78</v>
      </c>
      <c r="C42" s="58">
        <v>2526</v>
      </c>
      <c r="D42" s="63">
        <v>15283</v>
      </c>
      <c r="E42" s="58">
        <v>0.6</v>
      </c>
      <c r="F42" s="60">
        <v>15283</v>
      </c>
      <c r="G42" s="60">
        <v>13767.4</v>
      </c>
      <c r="H42" s="60">
        <v>0</v>
      </c>
      <c r="I42" s="60">
        <v>1515.6</v>
      </c>
      <c r="J42" s="63">
        <v>13767.4</v>
      </c>
      <c r="K42" s="60">
        <v>0</v>
      </c>
    </row>
    <row r="43" spans="1:11" hidden="1">
      <c r="A43" s="58">
        <v>1204</v>
      </c>
      <c r="B43" s="58" t="s">
        <v>78</v>
      </c>
      <c r="C43" s="58">
        <v>1093</v>
      </c>
      <c r="D43" s="63">
        <v>6598</v>
      </c>
      <c r="E43" s="58">
        <v>0.6</v>
      </c>
      <c r="F43" s="60">
        <v>6598</v>
      </c>
      <c r="G43" s="60">
        <v>5942.2</v>
      </c>
      <c r="H43" s="60">
        <v>0</v>
      </c>
      <c r="I43" s="60">
        <v>655.8</v>
      </c>
      <c r="J43" s="63">
        <v>5942.2</v>
      </c>
      <c r="K43" s="60">
        <v>0</v>
      </c>
    </row>
    <row r="44" spans="1:11" hidden="1">
      <c r="A44" s="58">
        <v>1206</v>
      </c>
      <c r="B44" s="58" t="s">
        <v>78</v>
      </c>
      <c r="C44" s="58">
        <v>0</v>
      </c>
      <c r="D44" s="63">
        <v>0</v>
      </c>
      <c r="F44" s="60">
        <v>0</v>
      </c>
      <c r="G44" s="60">
        <v>0</v>
      </c>
      <c r="H44" s="60">
        <v>0</v>
      </c>
      <c r="I44" s="60">
        <v>0</v>
      </c>
      <c r="J44" s="63">
        <v>0</v>
      </c>
      <c r="K44" s="60">
        <v>0</v>
      </c>
    </row>
    <row r="45" spans="1:11" hidden="1">
      <c r="A45" s="58">
        <v>1207</v>
      </c>
      <c r="B45" s="58" t="s">
        <v>78</v>
      </c>
      <c r="C45" s="58">
        <v>2289</v>
      </c>
      <c r="D45" s="63">
        <v>13798</v>
      </c>
      <c r="E45" s="58">
        <v>0.6</v>
      </c>
      <c r="F45" s="60">
        <v>13798</v>
      </c>
      <c r="G45" s="60">
        <v>12424.6</v>
      </c>
      <c r="H45" s="60">
        <v>0</v>
      </c>
      <c r="I45" s="60">
        <v>1373.4</v>
      </c>
      <c r="J45" s="63">
        <v>12424.6</v>
      </c>
      <c r="K45" s="60">
        <v>0</v>
      </c>
    </row>
    <row r="46" spans="1:11" hidden="1">
      <c r="A46" s="58">
        <v>1211</v>
      </c>
      <c r="B46" s="58" t="s">
        <v>78</v>
      </c>
      <c r="C46" s="58">
        <v>1646</v>
      </c>
      <c r="D46" s="63">
        <v>9948</v>
      </c>
      <c r="E46" s="58">
        <v>0.6</v>
      </c>
      <c r="F46" s="60">
        <v>9948</v>
      </c>
      <c r="G46" s="60">
        <v>8960.4</v>
      </c>
      <c r="H46" s="60">
        <v>0</v>
      </c>
      <c r="I46" s="60">
        <v>987.6</v>
      </c>
      <c r="J46" s="63">
        <v>8960.4</v>
      </c>
      <c r="K46" s="60">
        <v>0</v>
      </c>
    </row>
    <row r="47" spans="1:11" hidden="1">
      <c r="A47" s="58">
        <v>1216</v>
      </c>
      <c r="B47" s="58" t="s">
        <v>78</v>
      </c>
      <c r="C47" s="58">
        <v>2363</v>
      </c>
      <c r="D47" s="63">
        <v>14211</v>
      </c>
      <c r="E47" s="58">
        <v>0.6</v>
      </c>
      <c r="F47" s="60">
        <v>14211</v>
      </c>
      <c r="G47" s="60">
        <v>12793.2</v>
      </c>
      <c r="H47" s="60">
        <v>0</v>
      </c>
      <c r="I47" s="60">
        <v>1417.8</v>
      </c>
      <c r="J47" s="63">
        <v>12793.2</v>
      </c>
      <c r="K47" s="60">
        <v>0</v>
      </c>
    </row>
    <row r="48" spans="1:11" hidden="1">
      <c r="A48" s="58">
        <v>1217</v>
      </c>
      <c r="B48" s="58" t="s">
        <v>78</v>
      </c>
      <c r="C48" s="58">
        <v>1928</v>
      </c>
      <c r="D48" s="63">
        <v>11725</v>
      </c>
      <c r="E48" s="58">
        <v>0.6</v>
      </c>
      <c r="F48" s="60">
        <v>11725</v>
      </c>
      <c r="G48" s="60">
        <v>10568.2</v>
      </c>
      <c r="H48" s="60">
        <v>0</v>
      </c>
      <c r="I48" s="60">
        <v>1156.8</v>
      </c>
      <c r="J48" s="63">
        <v>10568.2</v>
      </c>
      <c r="K48" s="60">
        <v>0</v>
      </c>
    </row>
    <row r="49" spans="1:11" hidden="1">
      <c r="A49" s="58">
        <v>1222</v>
      </c>
      <c r="B49" s="58" t="s">
        <v>78</v>
      </c>
      <c r="C49" s="58">
        <v>1059</v>
      </c>
      <c r="D49" s="63">
        <v>6399</v>
      </c>
      <c r="E49" s="58">
        <v>0.6</v>
      </c>
      <c r="F49" s="60">
        <v>6399</v>
      </c>
      <c r="G49" s="60">
        <v>5763.6</v>
      </c>
      <c r="H49" s="60">
        <v>0</v>
      </c>
      <c r="I49" s="60">
        <v>635.4</v>
      </c>
      <c r="J49" s="63">
        <v>5763.6</v>
      </c>
      <c r="K49" s="60">
        <v>0</v>
      </c>
    </row>
    <row r="50" spans="1:11" hidden="1">
      <c r="A50" s="58">
        <v>1228</v>
      </c>
      <c r="B50" s="58" t="s">
        <v>78</v>
      </c>
      <c r="C50" s="58">
        <v>403</v>
      </c>
      <c r="D50" s="63">
        <v>2424</v>
      </c>
      <c r="E50" s="58">
        <v>0.6</v>
      </c>
      <c r="F50" s="60">
        <v>2424</v>
      </c>
      <c r="G50" s="60">
        <v>2182.1999999999998</v>
      </c>
      <c r="H50" s="60">
        <v>0</v>
      </c>
      <c r="I50" s="60">
        <v>241.8</v>
      </c>
      <c r="J50" s="63">
        <v>2182.1999999999998</v>
      </c>
      <c r="K50" s="60">
        <v>0</v>
      </c>
    </row>
    <row r="51" spans="1:11" hidden="1">
      <c r="A51" s="58">
        <v>1240</v>
      </c>
      <c r="B51" s="58" t="s">
        <v>78</v>
      </c>
      <c r="C51" s="58">
        <v>838</v>
      </c>
      <c r="D51" s="63">
        <v>5057</v>
      </c>
      <c r="E51" s="58">
        <v>0.6</v>
      </c>
      <c r="F51" s="60">
        <v>5057</v>
      </c>
      <c r="G51" s="60">
        <v>769</v>
      </c>
      <c r="H51" s="60">
        <v>0</v>
      </c>
      <c r="I51" s="60">
        <v>502.8</v>
      </c>
      <c r="J51" s="63">
        <v>4554.2</v>
      </c>
      <c r="K51" s="60">
        <v>3785.2</v>
      </c>
    </row>
    <row r="52" spans="1:11" hidden="1">
      <c r="A52" s="58">
        <v>1245</v>
      </c>
      <c r="B52" s="58" t="s">
        <v>78</v>
      </c>
      <c r="C52" s="58">
        <v>1739</v>
      </c>
      <c r="D52" s="63">
        <v>10485</v>
      </c>
      <c r="E52" s="58">
        <v>0.6</v>
      </c>
      <c r="F52" s="60">
        <v>10485</v>
      </c>
      <c r="G52" s="60">
        <v>9441.6</v>
      </c>
      <c r="H52" s="60">
        <v>0</v>
      </c>
      <c r="I52" s="60">
        <v>1043.4000000000001</v>
      </c>
      <c r="J52" s="63">
        <v>9441.6</v>
      </c>
      <c r="K52" s="60">
        <v>0</v>
      </c>
    </row>
    <row r="53" spans="1:11" hidden="1">
      <c r="A53" s="58">
        <v>1246</v>
      </c>
      <c r="B53" s="58" t="s">
        <v>78</v>
      </c>
      <c r="C53" s="58">
        <v>3554</v>
      </c>
      <c r="D53" s="63">
        <v>21385</v>
      </c>
      <c r="E53" s="58">
        <v>0.6</v>
      </c>
      <c r="F53" s="60">
        <v>21385</v>
      </c>
      <c r="G53" s="60">
        <v>19252.599999999999</v>
      </c>
      <c r="H53" s="60">
        <v>0</v>
      </c>
      <c r="I53" s="60">
        <v>2132.4</v>
      </c>
      <c r="J53" s="63">
        <v>19252.599999999999</v>
      </c>
      <c r="K53" s="60">
        <v>0</v>
      </c>
    </row>
    <row r="54" spans="1:11" hidden="1">
      <c r="A54" s="58">
        <v>1247</v>
      </c>
      <c r="B54" s="58" t="s">
        <v>78</v>
      </c>
      <c r="C54" s="58">
        <v>1657</v>
      </c>
      <c r="D54" s="63">
        <v>10033</v>
      </c>
      <c r="E54" s="58">
        <v>0.6</v>
      </c>
      <c r="F54" s="60">
        <v>10033</v>
      </c>
      <c r="G54" s="60">
        <v>9038.7999999999993</v>
      </c>
      <c r="H54" s="60">
        <v>0</v>
      </c>
      <c r="I54" s="60">
        <v>994.2</v>
      </c>
      <c r="J54" s="63">
        <v>9038.7999999999993</v>
      </c>
      <c r="K54" s="60">
        <v>0</v>
      </c>
    </row>
    <row r="55" spans="1:11" hidden="1">
      <c r="A55" s="58">
        <v>1250</v>
      </c>
      <c r="B55" s="58" t="s">
        <v>78</v>
      </c>
      <c r="C55" s="58">
        <v>0</v>
      </c>
      <c r="D55" s="63">
        <v>0</v>
      </c>
      <c r="F55" s="60">
        <v>0</v>
      </c>
      <c r="G55" s="60">
        <v>0</v>
      </c>
      <c r="H55" s="60">
        <v>0</v>
      </c>
      <c r="I55" s="60">
        <v>0</v>
      </c>
      <c r="J55" s="63">
        <v>0</v>
      </c>
      <c r="K55" s="60">
        <v>0</v>
      </c>
    </row>
    <row r="56" spans="1:11" hidden="1">
      <c r="A56" s="58">
        <v>1258</v>
      </c>
      <c r="B56" s="58" t="s">
        <v>78</v>
      </c>
      <c r="C56" s="58">
        <v>9813</v>
      </c>
      <c r="D56" s="63">
        <v>59266</v>
      </c>
      <c r="E56" s="58">
        <v>0.65</v>
      </c>
      <c r="F56" s="60">
        <v>59266</v>
      </c>
      <c r="G56" s="60">
        <v>52887.55</v>
      </c>
      <c r="H56" s="60">
        <v>0</v>
      </c>
      <c r="I56" s="60">
        <v>6378.45</v>
      </c>
      <c r="J56" s="63">
        <v>52887.55</v>
      </c>
      <c r="K56" s="60">
        <v>0</v>
      </c>
    </row>
    <row r="57" spans="1:11" hidden="1">
      <c r="A57" s="58">
        <v>1267</v>
      </c>
      <c r="B57" s="58" t="s">
        <v>78</v>
      </c>
      <c r="C57" s="58">
        <v>6824</v>
      </c>
      <c r="D57" s="63">
        <v>41223</v>
      </c>
      <c r="E57" s="58">
        <v>0.6</v>
      </c>
      <c r="F57" s="60">
        <v>41223</v>
      </c>
      <c r="G57" s="60">
        <v>37128.6</v>
      </c>
      <c r="H57" s="60">
        <v>0</v>
      </c>
      <c r="I57" s="60">
        <v>4094.4</v>
      </c>
      <c r="J57" s="63">
        <v>37128.6</v>
      </c>
      <c r="K57" s="60">
        <v>0</v>
      </c>
    </row>
    <row r="58" spans="1:11" hidden="1">
      <c r="A58" s="58">
        <v>1271</v>
      </c>
      <c r="B58" s="58" t="s">
        <v>78</v>
      </c>
      <c r="C58" s="58">
        <v>972</v>
      </c>
      <c r="D58" s="63">
        <v>5856</v>
      </c>
      <c r="E58" s="58">
        <v>0.6</v>
      </c>
      <c r="F58" s="60">
        <v>5856</v>
      </c>
      <c r="G58" s="60">
        <v>5272.8</v>
      </c>
      <c r="H58" s="60">
        <v>0</v>
      </c>
      <c r="I58" s="60">
        <v>583.20000000000005</v>
      </c>
      <c r="J58" s="63">
        <v>5272.8</v>
      </c>
      <c r="K58" s="60">
        <v>0</v>
      </c>
    </row>
    <row r="59" spans="1:11" hidden="1">
      <c r="A59" s="58">
        <v>1279</v>
      </c>
      <c r="B59" s="58" t="s">
        <v>78</v>
      </c>
      <c r="C59" s="58">
        <v>548</v>
      </c>
      <c r="D59" s="63">
        <v>3305</v>
      </c>
      <c r="E59" s="58">
        <v>0.6</v>
      </c>
      <c r="F59" s="60">
        <v>3305</v>
      </c>
      <c r="G59" s="60">
        <v>2976.2</v>
      </c>
      <c r="H59" s="60">
        <v>0</v>
      </c>
      <c r="I59" s="60">
        <v>328.8</v>
      </c>
      <c r="J59" s="63">
        <v>2976.2</v>
      </c>
      <c r="K59" s="60">
        <v>0</v>
      </c>
    </row>
    <row r="60" spans="1:11" hidden="1">
      <c r="A60" s="58">
        <v>1281</v>
      </c>
      <c r="B60" s="58" t="s">
        <v>78</v>
      </c>
      <c r="C60" s="58">
        <v>1028</v>
      </c>
      <c r="D60" s="63">
        <v>6216</v>
      </c>
      <c r="E60" s="58">
        <v>0.6</v>
      </c>
      <c r="F60" s="60">
        <v>6216</v>
      </c>
      <c r="G60" s="60">
        <v>5599.2</v>
      </c>
      <c r="H60" s="60">
        <v>0</v>
      </c>
      <c r="I60" s="60">
        <v>616.79999999999995</v>
      </c>
      <c r="J60" s="63">
        <v>5599.2</v>
      </c>
      <c r="K60" s="60">
        <v>0</v>
      </c>
    </row>
    <row r="61" spans="1:11" hidden="1">
      <c r="A61" s="58">
        <v>1285</v>
      </c>
      <c r="B61" s="58" t="s">
        <v>78</v>
      </c>
      <c r="C61" s="58">
        <v>396</v>
      </c>
      <c r="D61" s="63">
        <v>2388</v>
      </c>
      <c r="E61" s="58">
        <v>0.6</v>
      </c>
      <c r="F61" s="60">
        <v>2388</v>
      </c>
      <c r="G61" s="60">
        <v>2150.4</v>
      </c>
      <c r="H61" s="60">
        <v>0</v>
      </c>
      <c r="I61" s="60">
        <v>237.6</v>
      </c>
      <c r="J61" s="63">
        <v>2150.4</v>
      </c>
      <c r="K61" s="60">
        <v>0</v>
      </c>
    </row>
    <row r="62" spans="1:11" hidden="1">
      <c r="A62" s="58">
        <v>1309</v>
      </c>
      <c r="B62" s="58" t="s">
        <v>78</v>
      </c>
      <c r="C62" s="58">
        <v>810</v>
      </c>
      <c r="D62" s="63">
        <v>4872</v>
      </c>
      <c r="E62" s="58">
        <v>0.6</v>
      </c>
      <c r="F62" s="60">
        <v>4872</v>
      </c>
      <c r="G62" s="60">
        <v>4386</v>
      </c>
      <c r="H62" s="60">
        <v>0</v>
      </c>
      <c r="I62" s="60">
        <v>486</v>
      </c>
      <c r="J62" s="63">
        <v>4386</v>
      </c>
      <c r="K62" s="60">
        <v>0</v>
      </c>
    </row>
    <row r="63" spans="1:11" hidden="1">
      <c r="A63" s="58">
        <v>1318</v>
      </c>
      <c r="B63" s="58" t="s">
        <v>78</v>
      </c>
      <c r="C63" s="58">
        <v>700</v>
      </c>
      <c r="D63" s="63">
        <v>4298</v>
      </c>
      <c r="E63" s="58">
        <v>0.6</v>
      </c>
      <c r="F63" s="60">
        <v>4298</v>
      </c>
      <c r="G63" s="60">
        <v>3878</v>
      </c>
      <c r="H63" s="60">
        <v>0</v>
      </c>
      <c r="I63" s="60">
        <v>420</v>
      </c>
      <c r="J63" s="63">
        <v>3878</v>
      </c>
      <c r="K63" s="60">
        <v>0</v>
      </c>
    </row>
    <row r="64" spans="1:11" hidden="1">
      <c r="A64" s="58">
        <v>1319</v>
      </c>
      <c r="B64" s="58" t="s">
        <v>78</v>
      </c>
      <c r="C64" s="58">
        <v>1060</v>
      </c>
      <c r="D64" s="63">
        <v>6432</v>
      </c>
      <c r="E64" s="58">
        <v>0.6</v>
      </c>
      <c r="F64" s="60">
        <v>6432</v>
      </c>
      <c r="G64" s="60">
        <v>5796</v>
      </c>
      <c r="H64" s="60">
        <v>0</v>
      </c>
      <c r="I64" s="60">
        <v>636</v>
      </c>
      <c r="J64" s="63">
        <v>5796</v>
      </c>
      <c r="K64" s="60">
        <v>0</v>
      </c>
    </row>
    <row r="65" spans="1:11" hidden="1">
      <c r="A65" s="58">
        <v>1322</v>
      </c>
      <c r="B65" s="58" t="s">
        <v>79</v>
      </c>
      <c r="C65" s="58">
        <v>362</v>
      </c>
      <c r="D65" s="63">
        <v>2179</v>
      </c>
      <c r="E65" s="58">
        <v>0.7</v>
      </c>
      <c r="F65" s="60">
        <v>2179</v>
      </c>
      <c r="G65" s="60">
        <v>1925.6</v>
      </c>
      <c r="H65" s="60">
        <v>0</v>
      </c>
      <c r="I65" s="60">
        <v>253.4</v>
      </c>
      <c r="J65" s="63">
        <v>1925.6</v>
      </c>
      <c r="K65" s="60">
        <v>0</v>
      </c>
    </row>
    <row r="66" spans="1:11" hidden="1">
      <c r="A66" s="58">
        <v>1323</v>
      </c>
      <c r="B66" s="58" t="s">
        <v>78</v>
      </c>
      <c r="C66" s="58">
        <v>2179</v>
      </c>
      <c r="D66" s="63">
        <v>13171</v>
      </c>
      <c r="E66" s="58">
        <v>0.6</v>
      </c>
      <c r="F66" s="60">
        <v>13171</v>
      </c>
      <c r="G66" s="60">
        <v>6740.3</v>
      </c>
      <c r="H66" s="60">
        <v>5123.3</v>
      </c>
      <c r="I66" s="60">
        <v>1307.4000000000001</v>
      </c>
      <c r="J66" s="63">
        <v>11863.6</v>
      </c>
      <c r="K66" s="60">
        <v>5123.3</v>
      </c>
    </row>
    <row r="67" spans="1:11" hidden="1">
      <c r="A67" s="58">
        <v>1325</v>
      </c>
      <c r="B67" s="58" t="s">
        <v>78</v>
      </c>
      <c r="C67" s="58">
        <v>1700</v>
      </c>
      <c r="D67" s="63">
        <v>10251</v>
      </c>
      <c r="E67" s="58">
        <v>0.6</v>
      </c>
      <c r="F67" s="60">
        <v>10251</v>
      </c>
      <c r="G67" s="60">
        <v>9231</v>
      </c>
      <c r="H67" s="60">
        <v>0</v>
      </c>
      <c r="I67" s="60">
        <v>1020</v>
      </c>
      <c r="J67" s="63">
        <v>9231</v>
      </c>
      <c r="K67" s="60">
        <v>0</v>
      </c>
    </row>
    <row r="68" spans="1:11" hidden="1">
      <c r="A68" s="58">
        <v>1331</v>
      </c>
      <c r="B68" s="58" t="s">
        <v>79</v>
      </c>
      <c r="C68" s="58">
        <v>424</v>
      </c>
      <c r="D68" s="63">
        <v>2551</v>
      </c>
      <c r="E68" s="58">
        <v>0.7</v>
      </c>
      <c r="F68" s="60">
        <v>2551</v>
      </c>
      <c r="G68" s="60">
        <v>2254.1999999999998</v>
      </c>
      <c r="H68" s="60">
        <v>0</v>
      </c>
      <c r="I68" s="60">
        <v>296.8</v>
      </c>
      <c r="J68" s="63">
        <v>2254.1999999999998</v>
      </c>
      <c r="K68" s="60">
        <v>0</v>
      </c>
    </row>
    <row r="69" spans="1:11" hidden="1">
      <c r="A69" s="58">
        <v>1332</v>
      </c>
      <c r="B69" s="58" t="s">
        <v>78</v>
      </c>
      <c r="C69" s="58">
        <v>3045</v>
      </c>
      <c r="D69" s="63">
        <v>18354</v>
      </c>
      <c r="E69" s="58">
        <v>0.6</v>
      </c>
      <c r="F69" s="60">
        <v>18354</v>
      </c>
      <c r="G69" s="60">
        <v>16527</v>
      </c>
      <c r="H69" s="60">
        <v>0</v>
      </c>
      <c r="I69" s="60">
        <v>1827</v>
      </c>
      <c r="J69" s="63">
        <v>16527</v>
      </c>
      <c r="K69" s="60">
        <v>0</v>
      </c>
    </row>
    <row r="70" spans="1:11" hidden="1">
      <c r="A70" s="58">
        <v>1341</v>
      </c>
      <c r="B70" s="58" t="s">
        <v>78</v>
      </c>
      <c r="C70" s="58">
        <v>3810</v>
      </c>
      <c r="D70" s="63">
        <v>22870</v>
      </c>
      <c r="E70" s="58">
        <v>0.65</v>
      </c>
      <c r="F70" s="60">
        <v>22870</v>
      </c>
      <c r="G70" s="60">
        <v>20393.5</v>
      </c>
      <c r="H70" s="60">
        <v>0</v>
      </c>
      <c r="I70" s="60">
        <v>2476.5</v>
      </c>
      <c r="J70" s="63">
        <v>20393.5</v>
      </c>
      <c r="K70" s="60">
        <v>0</v>
      </c>
    </row>
    <row r="71" spans="1:11" hidden="1">
      <c r="A71" s="58">
        <v>1347</v>
      </c>
      <c r="B71" s="58" t="s">
        <v>78</v>
      </c>
      <c r="C71" s="58">
        <v>2723</v>
      </c>
      <c r="D71" s="63">
        <v>16387</v>
      </c>
      <c r="E71" s="58">
        <v>0.6</v>
      </c>
      <c r="F71" s="60">
        <v>16387</v>
      </c>
      <c r="G71" s="60">
        <v>14753.2</v>
      </c>
      <c r="H71" s="60">
        <v>0</v>
      </c>
      <c r="I71" s="60">
        <v>1633.8</v>
      </c>
      <c r="J71" s="63">
        <v>14753.2</v>
      </c>
      <c r="K71" s="60">
        <v>0</v>
      </c>
    </row>
    <row r="72" spans="1:11" hidden="1">
      <c r="A72" s="58">
        <v>1365</v>
      </c>
      <c r="B72" s="58" t="s">
        <v>78</v>
      </c>
      <c r="C72" s="58">
        <v>212</v>
      </c>
      <c r="D72" s="63">
        <v>1272</v>
      </c>
      <c r="E72" s="58">
        <v>0.6</v>
      </c>
      <c r="F72" s="60">
        <v>1272</v>
      </c>
      <c r="G72" s="60">
        <v>1144.8</v>
      </c>
      <c r="H72" s="60">
        <v>0</v>
      </c>
      <c r="I72" s="60">
        <v>127.2</v>
      </c>
      <c r="J72" s="63">
        <v>1144.8</v>
      </c>
      <c r="K72" s="60">
        <v>0</v>
      </c>
    </row>
    <row r="73" spans="1:11" hidden="1">
      <c r="A73" s="58">
        <v>1372</v>
      </c>
      <c r="B73" s="58" t="s">
        <v>78</v>
      </c>
      <c r="C73" s="58">
        <v>2722</v>
      </c>
      <c r="D73" s="63">
        <v>16394</v>
      </c>
      <c r="E73" s="58">
        <v>0.65</v>
      </c>
      <c r="F73" s="60">
        <v>16394</v>
      </c>
      <c r="G73" s="60">
        <v>10228</v>
      </c>
      <c r="H73" s="60">
        <v>0</v>
      </c>
      <c r="I73" s="60">
        <v>1769.3</v>
      </c>
      <c r="J73" s="63">
        <v>14624.7</v>
      </c>
      <c r="K73" s="60">
        <v>4396.7</v>
      </c>
    </row>
    <row r="74" spans="1:11" hidden="1">
      <c r="A74" s="58">
        <v>1391</v>
      </c>
      <c r="B74" s="58" t="s">
        <v>78</v>
      </c>
      <c r="C74" s="58">
        <v>893</v>
      </c>
      <c r="D74" s="63">
        <v>5372</v>
      </c>
      <c r="E74" s="58">
        <v>0.6</v>
      </c>
      <c r="F74" s="60">
        <v>5372</v>
      </c>
      <c r="G74" s="60">
        <v>4836.2</v>
      </c>
      <c r="H74" s="60">
        <v>0</v>
      </c>
      <c r="I74" s="60">
        <v>535.79999999999995</v>
      </c>
      <c r="J74" s="63">
        <v>4836.2</v>
      </c>
      <c r="K74" s="60">
        <v>0</v>
      </c>
    </row>
    <row r="75" spans="1:11" hidden="1">
      <c r="A75" s="58">
        <v>1395</v>
      </c>
      <c r="B75" s="58" t="s">
        <v>78</v>
      </c>
      <c r="C75" s="58">
        <v>2732</v>
      </c>
      <c r="D75" s="63">
        <v>16447</v>
      </c>
      <c r="E75" s="58">
        <v>0.6</v>
      </c>
      <c r="F75" s="60">
        <v>16447</v>
      </c>
      <c r="G75" s="60">
        <v>14807.8</v>
      </c>
      <c r="H75" s="60">
        <v>0</v>
      </c>
      <c r="I75" s="60">
        <v>1639.2</v>
      </c>
      <c r="J75" s="63">
        <v>14807.8</v>
      </c>
      <c r="K75" s="60">
        <v>0</v>
      </c>
    </row>
    <row r="76" spans="1:11" hidden="1">
      <c r="A76" s="58">
        <v>1396</v>
      </c>
      <c r="B76" s="58" t="s">
        <v>78</v>
      </c>
      <c r="C76" s="58">
        <v>3024</v>
      </c>
      <c r="D76" s="63">
        <v>18206</v>
      </c>
      <c r="E76" s="58">
        <v>0.65</v>
      </c>
      <c r="F76" s="60">
        <v>18206</v>
      </c>
      <c r="G76" s="60">
        <v>16240.4</v>
      </c>
      <c r="H76" s="60">
        <v>0</v>
      </c>
      <c r="I76" s="60">
        <v>1965.6</v>
      </c>
      <c r="J76" s="63">
        <v>16240.4</v>
      </c>
      <c r="K76" s="60">
        <v>0</v>
      </c>
    </row>
    <row r="77" spans="1:11" hidden="1">
      <c r="A77" s="58">
        <v>1397</v>
      </c>
      <c r="B77" s="58" t="s">
        <v>78</v>
      </c>
      <c r="C77" s="58">
        <v>4306</v>
      </c>
      <c r="D77" s="63">
        <v>25961</v>
      </c>
      <c r="E77" s="58">
        <v>0.65</v>
      </c>
      <c r="F77" s="60">
        <v>25961</v>
      </c>
      <c r="G77" s="60">
        <v>23162.1</v>
      </c>
      <c r="H77" s="60">
        <v>0</v>
      </c>
      <c r="I77" s="60">
        <v>2798.9</v>
      </c>
      <c r="J77" s="63">
        <v>23162.1</v>
      </c>
      <c r="K77" s="60">
        <v>0</v>
      </c>
    </row>
    <row r="78" spans="1:11" hidden="1">
      <c r="A78" s="58">
        <v>1400</v>
      </c>
      <c r="B78" s="58" t="s">
        <v>78</v>
      </c>
      <c r="C78" s="58">
        <v>1677</v>
      </c>
      <c r="D78" s="63">
        <v>10113</v>
      </c>
      <c r="E78" s="58">
        <v>0.6</v>
      </c>
      <c r="F78" s="60">
        <v>10113</v>
      </c>
      <c r="G78" s="60">
        <v>9106.7999999999993</v>
      </c>
      <c r="H78" s="60">
        <v>0</v>
      </c>
      <c r="I78" s="60">
        <v>1006.2</v>
      </c>
      <c r="J78" s="63">
        <v>9106.7999999999993</v>
      </c>
      <c r="K78" s="60">
        <v>0</v>
      </c>
    </row>
    <row r="79" spans="1:11" hidden="1">
      <c r="A79" s="58">
        <v>1402</v>
      </c>
      <c r="B79" s="58" t="s">
        <v>78</v>
      </c>
      <c r="C79" s="58">
        <v>2784</v>
      </c>
      <c r="D79" s="63">
        <v>16836</v>
      </c>
      <c r="E79" s="58">
        <v>0.6</v>
      </c>
      <c r="F79" s="60">
        <v>16836</v>
      </c>
      <c r="G79" s="60">
        <v>15165.6</v>
      </c>
      <c r="H79" s="60">
        <v>0</v>
      </c>
      <c r="I79" s="60">
        <v>1670.4</v>
      </c>
      <c r="J79" s="63">
        <v>15165.6</v>
      </c>
      <c r="K79" s="60">
        <v>0</v>
      </c>
    </row>
    <row r="80" spans="1:11" hidden="1">
      <c r="A80" s="58">
        <v>1410</v>
      </c>
      <c r="B80" s="58" t="s">
        <v>78</v>
      </c>
      <c r="C80" s="58">
        <v>1677</v>
      </c>
      <c r="D80" s="63">
        <v>10118</v>
      </c>
      <c r="E80" s="58">
        <v>0.6</v>
      </c>
      <c r="F80" s="60">
        <v>10118</v>
      </c>
      <c r="G80" s="60">
        <v>9111.7999999999993</v>
      </c>
      <c r="H80" s="60">
        <v>0</v>
      </c>
      <c r="I80" s="60">
        <v>1006.2</v>
      </c>
      <c r="J80" s="63">
        <v>9111.7999999999993</v>
      </c>
      <c r="K80" s="60">
        <v>0</v>
      </c>
    </row>
    <row r="81" spans="1:11" hidden="1">
      <c r="A81" s="58">
        <v>1422</v>
      </c>
      <c r="B81" s="58" t="s">
        <v>78</v>
      </c>
      <c r="C81" s="58">
        <v>168</v>
      </c>
      <c r="D81" s="63">
        <v>1020</v>
      </c>
      <c r="E81" s="58">
        <v>0.6</v>
      </c>
      <c r="F81" s="60">
        <v>1020</v>
      </c>
      <c r="G81" s="60">
        <v>919.2</v>
      </c>
      <c r="H81" s="60">
        <v>0</v>
      </c>
      <c r="I81" s="60">
        <v>100.8</v>
      </c>
      <c r="J81" s="63">
        <v>919.2</v>
      </c>
      <c r="K81" s="60">
        <v>0</v>
      </c>
    </row>
    <row r="82" spans="1:11" hidden="1">
      <c r="A82" s="58">
        <v>1440</v>
      </c>
      <c r="B82" s="58" t="s">
        <v>78</v>
      </c>
      <c r="C82" s="58">
        <v>473</v>
      </c>
      <c r="D82" s="63">
        <v>2845</v>
      </c>
      <c r="E82" s="58">
        <v>0.6</v>
      </c>
      <c r="F82" s="60">
        <v>2845</v>
      </c>
      <c r="G82" s="60">
        <v>2561.1999999999998</v>
      </c>
      <c r="H82" s="60">
        <v>0</v>
      </c>
      <c r="I82" s="60">
        <v>283.8</v>
      </c>
      <c r="J82" s="63">
        <v>2561.1999999999998</v>
      </c>
      <c r="K82" s="60">
        <v>0</v>
      </c>
    </row>
    <row r="83" spans="1:11" hidden="1">
      <c r="A83" s="58">
        <v>1450</v>
      </c>
      <c r="B83" s="58" t="s">
        <v>78</v>
      </c>
      <c r="C83" s="58">
        <v>0</v>
      </c>
      <c r="D83" s="63">
        <v>0</v>
      </c>
      <c r="F83" s="60">
        <v>0</v>
      </c>
      <c r="G83" s="60">
        <v>0</v>
      </c>
      <c r="H83" s="60">
        <v>0</v>
      </c>
      <c r="I83" s="60">
        <v>0</v>
      </c>
      <c r="J83" s="63">
        <v>0</v>
      </c>
      <c r="K83" s="60">
        <v>0</v>
      </c>
    </row>
    <row r="84" spans="1:11" hidden="1">
      <c r="A84" s="58">
        <v>1472</v>
      </c>
      <c r="B84" s="58" t="s">
        <v>78</v>
      </c>
      <c r="C84" s="58">
        <v>1020</v>
      </c>
      <c r="D84" s="63">
        <v>6120</v>
      </c>
      <c r="E84" s="58">
        <v>0.6</v>
      </c>
      <c r="F84" s="60">
        <v>6120</v>
      </c>
      <c r="G84" s="60">
        <v>5508</v>
      </c>
      <c r="H84" s="60">
        <v>0</v>
      </c>
      <c r="I84" s="60">
        <v>612</v>
      </c>
      <c r="J84" s="63">
        <v>5508</v>
      </c>
      <c r="K84" s="60">
        <v>0</v>
      </c>
    </row>
    <row r="85" spans="1:11" hidden="1">
      <c r="A85" s="58">
        <v>1479</v>
      </c>
      <c r="B85" s="58" t="s">
        <v>78</v>
      </c>
      <c r="C85" s="58">
        <v>1745</v>
      </c>
      <c r="D85" s="63">
        <v>10571</v>
      </c>
      <c r="E85" s="58">
        <v>0.6</v>
      </c>
      <c r="F85" s="60">
        <v>10571</v>
      </c>
      <c r="G85" s="60">
        <v>9524</v>
      </c>
      <c r="H85" s="60">
        <v>0</v>
      </c>
      <c r="I85" s="60">
        <v>1047</v>
      </c>
      <c r="J85" s="63">
        <v>9524</v>
      </c>
      <c r="K85" s="60">
        <v>0</v>
      </c>
    </row>
    <row r="86" spans="1:11" hidden="1">
      <c r="A86" s="58">
        <v>1484</v>
      </c>
      <c r="B86" s="58" t="s">
        <v>78</v>
      </c>
      <c r="C86" s="58">
        <v>699</v>
      </c>
      <c r="D86" s="63">
        <v>4215</v>
      </c>
      <c r="E86" s="58">
        <v>0.6</v>
      </c>
      <c r="F86" s="60">
        <v>4215</v>
      </c>
      <c r="G86" s="60">
        <v>3795.6</v>
      </c>
      <c r="H86" s="60">
        <v>0</v>
      </c>
      <c r="I86" s="60">
        <v>419.4</v>
      </c>
      <c r="J86" s="63">
        <v>3795.6</v>
      </c>
      <c r="K86" s="60">
        <v>0</v>
      </c>
    </row>
    <row r="87" spans="1:11" hidden="1">
      <c r="A87" s="58">
        <v>1510</v>
      </c>
      <c r="B87" s="58" t="s">
        <v>78</v>
      </c>
      <c r="C87" s="58">
        <v>361</v>
      </c>
      <c r="D87" s="63">
        <v>2190</v>
      </c>
      <c r="E87" s="58">
        <v>0.6</v>
      </c>
      <c r="F87" s="60">
        <v>2190</v>
      </c>
      <c r="G87" s="60">
        <v>1973.4</v>
      </c>
      <c r="H87" s="60">
        <v>0</v>
      </c>
      <c r="I87" s="60">
        <v>216.6</v>
      </c>
      <c r="J87" s="63">
        <v>1973.4</v>
      </c>
      <c r="K87" s="60">
        <v>0</v>
      </c>
    </row>
    <row r="88" spans="1:11" hidden="1">
      <c r="A88" s="58">
        <v>1511</v>
      </c>
      <c r="B88" s="58" t="s">
        <v>78</v>
      </c>
      <c r="C88" s="58">
        <v>2377</v>
      </c>
      <c r="D88" s="63">
        <v>14396</v>
      </c>
      <c r="E88" s="58">
        <v>0.6</v>
      </c>
      <c r="F88" s="60">
        <v>14396</v>
      </c>
      <c r="G88" s="60">
        <v>12969.8</v>
      </c>
      <c r="H88" s="60">
        <v>0</v>
      </c>
      <c r="I88" s="60">
        <v>1426.2</v>
      </c>
      <c r="J88" s="63">
        <v>12969.8</v>
      </c>
      <c r="K88" s="60">
        <v>0</v>
      </c>
    </row>
    <row r="89" spans="1:11" hidden="1">
      <c r="A89" s="58">
        <v>1512</v>
      </c>
      <c r="B89" s="58" t="s">
        <v>78</v>
      </c>
      <c r="C89" s="58">
        <v>5057</v>
      </c>
      <c r="D89" s="63">
        <v>30575</v>
      </c>
      <c r="E89" s="58">
        <v>0.65</v>
      </c>
      <c r="F89" s="60">
        <v>30575</v>
      </c>
      <c r="G89" s="60">
        <v>27287.95</v>
      </c>
      <c r="H89" s="60">
        <v>0</v>
      </c>
      <c r="I89" s="60">
        <v>3287.05</v>
      </c>
      <c r="J89" s="63">
        <v>27287.95</v>
      </c>
      <c r="K89" s="60">
        <v>0</v>
      </c>
    </row>
    <row r="90" spans="1:11" hidden="1">
      <c r="A90" s="58">
        <v>1540</v>
      </c>
      <c r="B90" s="58" t="s">
        <v>78</v>
      </c>
      <c r="C90" s="58">
        <v>785</v>
      </c>
      <c r="D90" s="63">
        <v>4736</v>
      </c>
      <c r="E90" s="58">
        <v>0.6</v>
      </c>
      <c r="F90" s="60">
        <v>4736</v>
      </c>
      <c r="G90" s="60">
        <v>4265</v>
      </c>
      <c r="H90" s="60">
        <v>0</v>
      </c>
      <c r="I90" s="60">
        <v>471</v>
      </c>
      <c r="J90" s="63">
        <v>4265</v>
      </c>
      <c r="K90" s="60">
        <v>0</v>
      </c>
    </row>
    <row r="91" spans="1:11" hidden="1">
      <c r="A91" s="58">
        <v>1548</v>
      </c>
      <c r="B91" s="58" t="s">
        <v>78</v>
      </c>
      <c r="C91" s="58">
        <v>2440</v>
      </c>
      <c r="D91" s="63">
        <v>14746</v>
      </c>
      <c r="E91" s="58">
        <v>0.6</v>
      </c>
      <c r="F91" s="60">
        <v>14746</v>
      </c>
      <c r="G91" s="60">
        <v>13282</v>
      </c>
      <c r="H91" s="60">
        <v>0</v>
      </c>
      <c r="I91" s="60">
        <v>1464</v>
      </c>
      <c r="J91" s="63">
        <v>13282</v>
      </c>
      <c r="K91" s="60">
        <v>0</v>
      </c>
    </row>
    <row r="92" spans="1:11" hidden="1">
      <c r="A92" s="58">
        <v>1551</v>
      </c>
      <c r="B92" s="58" t="s">
        <v>78</v>
      </c>
      <c r="C92" s="58">
        <v>0</v>
      </c>
      <c r="D92" s="63">
        <v>0</v>
      </c>
      <c r="F92" s="60">
        <v>0</v>
      </c>
      <c r="G92" s="60">
        <v>0</v>
      </c>
      <c r="H92" s="60">
        <v>0</v>
      </c>
      <c r="I92" s="60">
        <v>0</v>
      </c>
      <c r="J92" s="63">
        <v>0</v>
      </c>
      <c r="K92" s="60">
        <v>0</v>
      </c>
    </row>
    <row r="93" spans="1:11" hidden="1">
      <c r="A93" s="58">
        <v>1582</v>
      </c>
      <c r="B93" s="58" t="s">
        <v>78</v>
      </c>
      <c r="C93" s="58">
        <v>1058</v>
      </c>
      <c r="D93" s="63">
        <v>6376</v>
      </c>
      <c r="E93" s="58">
        <v>0.6</v>
      </c>
      <c r="F93" s="60">
        <v>6376</v>
      </c>
      <c r="G93" s="60">
        <v>4991.84</v>
      </c>
      <c r="H93" s="60">
        <v>0</v>
      </c>
      <c r="I93" s="60">
        <v>634.79999999999995</v>
      </c>
      <c r="J93" s="63">
        <v>5741.2</v>
      </c>
      <c r="K93" s="60">
        <v>749.36</v>
      </c>
    </row>
    <row r="94" spans="1:11" hidden="1">
      <c r="A94" s="58">
        <v>1596</v>
      </c>
      <c r="B94" s="58" t="s">
        <v>78</v>
      </c>
      <c r="C94" s="58">
        <v>1890</v>
      </c>
      <c r="D94" s="63">
        <v>11389</v>
      </c>
      <c r="E94" s="58">
        <v>0.65</v>
      </c>
      <c r="F94" s="60">
        <v>11389</v>
      </c>
      <c r="G94" s="60">
        <v>10160.5</v>
      </c>
      <c r="H94" s="60">
        <v>0</v>
      </c>
      <c r="I94" s="60">
        <v>1228.5</v>
      </c>
      <c r="J94" s="63">
        <v>10160.5</v>
      </c>
      <c r="K94" s="60">
        <v>0</v>
      </c>
    </row>
    <row r="95" spans="1:11" hidden="1">
      <c r="A95" s="58">
        <v>1626</v>
      </c>
      <c r="B95" s="58" t="s">
        <v>78</v>
      </c>
      <c r="C95" s="58">
        <v>1800</v>
      </c>
      <c r="D95" s="63">
        <v>10887</v>
      </c>
      <c r="E95" s="58">
        <v>0.6</v>
      </c>
      <c r="F95" s="60">
        <v>10887</v>
      </c>
      <c r="G95" s="60">
        <v>9807</v>
      </c>
      <c r="H95" s="60">
        <v>0</v>
      </c>
      <c r="I95" s="60">
        <v>1080</v>
      </c>
      <c r="J95" s="63">
        <v>9807</v>
      </c>
      <c r="K95" s="60">
        <v>0</v>
      </c>
    </row>
    <row r="96" spans="1:11" hidden="1">
      <c r="A96" s="58">
        <v>1628</v>
      </c>
      <c r="B96" s="58" t="s">
        <v>78</v>
      </c>
      <c r="C96" s="58">
        <v>3103</v>
      </c>
      <c r="D96" s="63">
        <v>18683</v>
      </c>
      <c r="E96" s="58">
        <v>0.6</v>
      </c>
      <c r="F96" s="60">
        <v>18683</v>
      </c>
      <c r="G96" s="60">
        <v>16821.2</v>
      </c>
      <c r="H96" s="60">
        <v>0</v>
      </c>
      <c r="I96" s="60">
        <v>1861.8</v>
      </c>
      <c r="J96" s="63">
        <v>16821.2</v>
      </c>
      <c r="K96" s="60">
        <v>0</v>
      </c>
    </row>
    <row r="97" spans="1:11" hidden="1">
      <c r="A97" s="58">
        <v>1632</v>
      </c>
      <c r="B97" s="58" t="s">
        <v>78</v>
      </c>
      <c r="C97" s="58">
        <v>2867</v>
      </c>
      <c r="D97" s="63">
        <v>17282</v>
      </c>
      <c r="E97" s="58">
        <v>0.6</v>
      </c>
      <c r="F97" s="60">
        <v>17282</v>
      </c>
      <c r="G97" s="60">
        <v>15561.8</v>
      </c>
      <c r="H97" s="60">
        <v>0</v>
      </c>
      <c r="I97" s="60">
        <v>1720.2</v>
      </c>
      <c r="J97" s="63">
        <v>15561.8</v>
      </c>
      <c r="K97" s="60">
        <v>0</v>
      </c>
    </row>
    <row r="98" spans="1:11" hidden="1">
      <c r="A98" s="58">
        <v>1643</v>
      </c>
      <c r="B98" s="58" t="s">
        <v>78</v>
      </c>
      <c r="C98" s="58">
        <v>3953</v>
      </c>
      <c r="D98" s="63">
        <v>23862</v>
      </c>
      <c r="E98" s="58">
        <v>0.6</v>
      </c>
      <c r="F98" s="60">
        <v>23862</v>
      </c>
      <c r="G98" s="60">
        <v>21490.2</v>
      </c>
      <c r="H98" s="60">
        <v>0</v>
      </c>
      <c r="I98" s="60">
        <v>2371.8000000000002</v>
      </c>
      <c r="J98" s="63">
        <v>21490.2</v>
      </c>
      <c r="K98" s="60">
        <v>0</v>
      </c>
    </row>
    <row r="99" spans="1:11" hidden="1">
      <c r="A99" s="58">
        <v>1644</v>
      </c>
      <c r="B99" s="58" t="s">
        <v>79</v>
      </c>
      <c r="C99" s="58">
        <v>1589</v>
      </c>
      <c r="D99" s="63">
        <v>9582</v>
      </c>
      <c r="E99" s="58">
        <v>0.75</v>
      </c>
      <c r="F99" s="60">
        <v>9582</v>
      </c>
      <c r="G99" s="60">
        <v>8390.25</v>
      </c>
      <c r="H99" s="60">
        <v>0</v>
      </c>
      <c r="I99" s="60">
        <v>1191.75</v>
      </c>
      <c r="J99" s="63">
        <v>8390.25</v>
      </c>
      <c r="K99" s="60">
        <v>0</v>
      </c>
    </row>
    <row r="100" spans="1:11" hidden="1">
      <c r="A100" s="58">
        <v>1659</v>
      </c>
      <c r="B100" s="58" t="s">
        <v>78</v>
      </c>
      <c r="C100" s="58">
        <v>1515</v>
      </c>
      <c r="D100" s="63">
        <v>9148</v>
      </c>
      <c r="E100" s="58">
        <v>0.6</v>
      </c>
      <c r="F100" s="60">
        <v>9148</v>
      </c>
      <c r="G100" s="60">
        <v>8239</v>
      </c>
      <c r="H100" s="60">
        <v>0</v>
      </c>
      <c r="I100" s="60">
        <v>909</v>
      </c>
      <c r="J100" s="63">
        <v>8239</v>
      </c>
      <c r="K100" s="60">
        <v>0</v>
      </c>
    </row>
    <row r="101" spans="1:11" hidden="1">
      <c r="A101" s="58">
        <v>1671</v>
      </c>
      <c r="B101" s="58" t="s">
        <v>78</v>
      </c>
      <c r="C101" s="58">
        <v>2</v>
      </c>
      <c r="D101" s="63">
        <v>12</v>
      </c>
      <c r="E101" s="58">
        <v>0.6</v>
      </c>
      <c r="F101" s="60">
        <v>12</v>
      </c>
      <c r="G101" s="60">
        <v>12</v>
      </c>
      <c r="H101" s="60">
        <v>0</v>
      </c>
      <c r="I101" s="60">
        <v>1.2</v>
      </c>
      <c r="J101" s="63">
        <v>10.8</v>
      </c>
      <c r="K101" s="60">
        <v>-1.2</v>
      </c>
    </row>
    <row r="102" spans="1:11" hidden="1">
      <c r="A102" s="58">
        <v>1687</v>
      </c>
      <c r="B102" s="58" t="s">
        <v>78</v>
      </c>
      <c r="C102" s="58">
        <v>2562</v>
      </c>
      <c r="D102" s="63">
        <v>15445</v>
      </c>
      <c r="E102" s="58">
        <v>0.65</v>
      </c>
      <c r="F102" s="60">
        <v>15445</v>
      </c>
      <c r="G102" s="60">
        <v>13779.7</v>
      </c>
      <c r="H102" s="60">
        <v>0</v>
      </c>
      <c r="I102" s="60">
        <v>1665.3</v>
      </c>
      <c r="J102" s="63">
        <v>13779.7</v>
      </c>
      <c r="K102" s="60">
        <v>0</v>
      </c>
    </row>
    <row r="103" spans="1:11" hidden="1">
      <c r="A103" s="58">
        <v>1698</v>
      </c>
      <c r="B103" s="58" t="s">
        <v>78</v>
      </c>
      <c r="C103" s="58">
        <v>3469</v>
      </c>
      <c r="D103" s="63">
        <v>20894</v>
      </c>
      <c r="E103" s="58">
        <v>0.6</v>
      </c>
      <c r="F103" s="60">
        <v>20894</v>
      </c>
      <c r="G103" s="60">
        <v>18812.599999999999</v>
      </c>
      <c r="H103" s="60">
        <v>0</v>
      </c>
      <c r="I103" s="60">
        <v>2081.4</v>
      </c>
      <c r="J103" s="63">
        <v>18812.599999999999</v>
      </c>
      <c r="K103" s="60">
        <v>0</v>
      </c>
    </row>
    <row r="104" spans="1:11" hidden="1">
      <c r="A104" s="58">
        <v>1720</v>
      </c>
      <c r="B104" s="58" t="s">
        <v>78</v>
      </c>
      <c r="C104" s="58">
        <v>899</v>
      </c>
      <c r="D104" s="63">
        <v>5457</v>
      </c>
      <c r="E104" s="58">
        <v>0.6</v>
      </c>
      <c r="F104" s="60">
        <v>5457</v>
      </c>
      <c r="G104" s="60">
        <v>4917.6000000000004</v>
      </c>
      <c r="H104" s="60">
        <v>0</v>
      </c>
      <c r="I104" s="60">
        <v>539.4</v>
      </c>
      <c r="J104" s="63">
        <v>4917.6000000000004</v>
      </c>
      <c r="K104" s="60">
        <v>0</v>
      </c>
    </row>
    <row r="105" spans="1:11" hidden="1">
      <c r="A105" s="58">
        <v>1745</v>
      </c>
      <c r="B105" s="58" t="s">
        <v>78</v>
      </c>
      <c r="C105" s="58">
        <v>2534</v>
      </c>
      <c r="D105" s="63">
        <v>15297</v>
      </c>
      <c r="E105" s="58">
        <v>0.6</v>
      </c>
      <c r="F105" s="60">
        <v>15297</v>
      </c>
      <c r="G105" s="60">
        <v>13776.6</v>
      </c>
      <c r="H105" s="60">
        <v>0</v>
      </c>
      <c r="I105" s="60">
        <v>1520.4</v>
      </c>
      <c r="J105" s="63">
        <v>13776.6</v>
      </c>
      <c r="K105" s="60">
        <v>0</v>
      </c>
    </row>
    <row r="106" spans="1:11" hidden="1">
      <c r="A106" s="58">
        <v>1751</v>
      </c>
      <c r="B106" s="58" t="s">
        <v>78</v>
      </c>
      <c r="C106" s="58">
        <v>0</v>
      </c>
      <c r="D106" s="63">
        <v>0</v>
      </c>
      <c r="F106" s="60">
        <v>0</v>
      </c>
      <c r="G106" s="60">
        <v>0</v>
      </c>
      <c r="H106" s="60">
        <v>0</v>
      </c>
      <c r="I106" s="60">
        <v>0</v>
      </c>
      <c r="J106" s="63">
        <v>0</v>
      </c>
      <c r="K106" s="60">
        <v>0</v>
      </c>
    </row>
    <row r="107" spans="1:11" hidden="1">
      <c r="A107" s="58">
        <v>1754</v>
      </c>
      <c r="B107" s="58" t="s">
        <v>78</v>
      </c>
      <c r="C107" s="58">
        <v>2052</v>
      </c>
      <c r="D107" s="63">
        <v>12380</v>
      </c>
      <c r="E107" s="58">
        <v>0.6</v>
      </c>
      <c r="F107" s="60">
        <v>12380</v>
      </c>
      <c r="G107" s="60">
        <v>11148.8</v>
      </c>
      <c r="H107" s="60">
        <v>0</v>
      </c>
      <c r="I107" s="60">
        <v>1231.2</v>
      </c>
      <c r="J107" s="63">
        <v>11148.8</v>
      </c>
      <c r="K107" s="60">
        <v>0</v>
      </c>
    </row>
    <row r="108" spans="1:11" hidden="1">
      <c r="A108" s="58">
        <v>1756</v>
      </c>
      <c r="B108" s="58" t="s">
        <v>78</v>
      </c>
      <c r="C108" s="58">
        <v>1621</v>
      </c>
      <c r="D108" s="63">
        <v>9803</v>
      </c>
      <c r="E108" s="58">
        <v>0.6</v>
      </c>
      <c r="F108" s="60">
        <v>9803</v>
      </c>
      <c r="G108" s="60">
        <v>8830.4</v>
      </c>
      <c r="H108" s="60">
        <v>0</v>
      </c>
      <c r="I108" s="60">
        <v>972.6</v>
      </c>
      <c r="J108" s="63">
        <v>8830.4</v>
      </c>
      <c r="K108" s="60">
        <v>0</v>
      </c>
    </row>
    <row r="109" spans="1:11" hidden="1">
      <c r="A109" s="58">
        <v>1758</v>
      </c>
      <c r="B109" s="58" t="s">
        <v>78</v>
      </c>
      <c r="C109" s="58">
        <v>4738</v>
      </c>
      <c r="D109" s="63">
        <v>28655</v>
      </c>
      <c r="E109" s="58">
        <v>0.65</v>
      </c>
      <c r="F109" s="60">
        <v>28655</v>
      </c>
      <c r="G109" s="60">
        <v>25575.3</v>
      </c>
      <c r="H109" s="60">
        <v>0</v>
      </c>
      <c r="I109" s="60">
        <v>3079.7</v>
      </c>
      <c r="J109" s="63">
        <v>25575.3</v>
      </c>
      <c r="K109" s="60">
        <v>0</v>
      </c>
    </row>
    <row r="110" spans="1:11" hidden="1">
      <c r="A110" s="58">
        <v>1767</v>
      </c>
      <c r="B110" s="58" t="s">
        <v>78</v>
      </c>
      <c r="C110" s="58">
        <v>547</v>
      </c>
      <c r="D110" s="63">
        <v>3306</v>
      </c>
      <c r="E110" s="58">
        <v>0.6</v>
      </c>
      <c r="F110" s="60">
        <v>3306</v>
      </c>
      <c r="G110" s="60">
        <v>2977.8</v>
      </c>
      <c r="H110" s="60">
        <v>0</v>
      </c>
      <c r="I110" s="60">
        <v>328.2</v>
      </c>
      <c r="J110" s="63">
        <v>2977.8</v>
      </c>
      <c r="K110" s="60">
        <v>0</v>
      </c>
    </row>
    <row r="111" spans="1:11" hidden="1">
      <c r="A111" s="58">
        <v>1808</v>
      </c>
      <c r="B111" s="58" t="s">
        <v>78</v>
      </c>
      <c r="C111" s="58">
        <v>4294</v>
      </c>
      <c r="D111" s="63">
        <v>25959</v>
      </c>
      <c r="E111" s="58">
        <v>0.6</v>
      </c>
      <c r="F111" s="60">
        <v>25959</v>
      </c>
      <c r="G111" s="60">
        <v>23382.6</v>
      </c>
      <c r="H111" s="60">
        <v>0</v>
      </c>
      <c r="I111" s="60">
        <v>2576.4</v>
      </c>
      <c r="J111" s="63">
        <v>23382.6</v>
      </c>
      <c r="K111" s="60">
        <v>0</v>
      </c>
    </row>
    <row r="112" spans="1:11" hidden="1">
      <c r="A112" s="58">
        <v>1815</v>
      </c>
      <c r="B112" s="58" t="s">
        <v>78</v>
      </c>
      <c r="C112" s="58">
        <v>3593</v>
      </c>
      <c r="D112" s="63">
        <v>21685</v>
      </c>
      <c r="E112" s="58">
        <v>0.65</v>
      </c>
      <c r="F112" s="60">
        <v>21685</v>
      </c>
      <c r="G112" s="60">
        <v>19349.55</v>
      </c>
      <c r="H112" s="60">
        <v>0</v>
      </c>
      <c r="I112" s="60">
        <v>2335.4499999999998</v>
      </c>
      <c r="J112" s="63">
        <v>19349.55</v>
      </c>
      <c r="K112" s="60">
        <v>0</v>
      </c>
    </row>
    <row r="113" spans="1:11" hidden="1">
      <c r="A113" s="58">
        <v>1830</v>
      </c>
      <c r="B113" s="58" t="s">
        <v>78</v>
      </c>
      <c r="C113" s="58">
        <v>168</v>
      </c>
      <c r="D113" s="63">
        <v>1008</v>
      </c>
      <c r="F113" s="60">
        <v>1008</v>
      </c>
      <c r="G113" s="60">
        <v>1008</v>
      </c>
      <c r="H113" s="60">
        <v>0</v>
      </c>
      <c r="I113" s="60">
        <v>0</v>
      </c>
      <c r="J113" s="63">
        <v>1008</v>
      </c>
      <c r="K113" s="60">
        <v>0</v>
      </c>
    </row>
    <row r="114" spans="1:11" hidden="1">
      <c r="A114" s="58">
        <v>1831</v>
      </c>
      <c r="B114" s="58" t="s">
        <v>78</v>
      </c>
      <c r="C114" s="58">
        <v>0</v>
      </c>
      <c r="D114" s="63">
        <v>0</v>
      </c>
      <c r="F114" s="60">
        <v>0</v>
      </c>
      <c r="G114" s="60">
        <v>0</v>
      </c>
      <c r="H114" s="60">
        <v>0</v>
      </c>
      <c r="I114" s="60">
        <v>0</v>
      </c>
      <c r="J114" s="63">
        <v>0</v>
      </c>
      <c r="K114" s="60">
        <v>0</v>
      </c>
    </row>
    <row r="115" spans="1:11" hidden="1">
      <c r="A115" s="58">
        <v>1898</v>
      </c>
      <c r="B115" s="58" t="s">
        <v>78</v>
      </c>
      <c r="C115" s="58">
        <v>2249</v>
      </c>
      <c r="D115" s="63">
        <v>13562</v>
      </c>
      <c r="E115" s="58">
        <v>0.6</v>
      </c>
      <c r="F115" s="60">
        <v>13562</v>
      </c>
      <c r="G115" s="60">
        <v>12212.6</v>
      </c>
      <c r="H115" s="60">
        <v>0</v>
      </c>
      <c r="I115" s="60">
        <v>1349.4</v>
      </c>
      <c r="J115" s="63">
        <v>12212.6</v>
      </c>
      <c r="K115" s="60">
        <v>0</v>
      </c>
    </row>
    <row r="116" spans="1:11" hidden="1">
      <c r="A116" s="58">
        <v>1912</v>
      </c>
      <c r="B116" s="58" t="s">
        <v>78</v>
      </c>
      <c r="C116" s="58">
        <v>6194</v>
      </c>
      <c r="D116" s="63">
        <v>37293</v>
      </c>
      <c r="E116" s="58">
        <v>0.65</v>
      </c>
      <c r="F116" s="60">
        <v>37293</v>
      </c>
      <c r="G116" s="60">
        <v>33266.9</v>
      </c>
      <c r="H116" s="60">
        <v>0</v>
      </c>
      <c r="I116" s="60">
        <v>4026.1</v>
      </c>
      <c r="J116" s="63">
        <v>33266.9</v>
      </c>
      <c r="K116" s="60">
        <v>0</v>
      </c>
    </row>
    <row r="117" spans="1:11" hidden="1">
      <c r="A117" s="58">
        <v>1918</v>
      </c>
      <c r="B117" s="58" t="s">
        <v>78</v>
      </c>
      <c r="C117" s="58">
        <v>0</v>
      </c>
      <c r="D117" s="63">
        <v>0</v>
      </c>
      <c r="F117" s="60">
        <v>0</v>
      </c>
      <c r="G117" s="60">
        <v>0</v>
      </c>
      <c r="H117" s="60">
        <v>0</v>
      </c>
      <c r="I117" s="60">
        <v>0</v>
      </c>
      <c r="J117" s="63">
        <v>0</v>
      </c>
      <c r="K117" s="60">
        <v>0</v>
      </c>
    </row>
    <row r="118" spans="1:11" hidden="1">
      <c r="A118" s="58">
        <v>1932</v>
      </c>
      <c r="B118" s="58" t="s">
        <v>79</v>
      </c>
      <c r="C118" s="58">
        <v>924</v>
      </c>
      <c r="D118" s="63">
        <v>5569</v>
      </c>
      <c r="E118" s="58">
        <v>0.7</v>
      </c>
      <c r="F118" s="60">
        <v>5569</v>
      </c>
      <c r="G118" s="60">
        <v>4922.2</v>
      </c>
      <c r="H118" s="60">
        <v>0</v>
      </c>
      <c r="I118" s="60">
        <v>646.79999999999995</v>
      </c>
      <c r="J118" s="63">
        <v>4922.2</v>
      </c>
      <c r="K118" s="60">
        <v>0</v>
      </c>
    </row>
    <row r="119" spans="1:11" hidden="1">
      <c r="A119" s="58">
        <v>1944</v>
      </c>
      <c r="B119" s="58" t="s">
        <v>78</v>
      </c>
      <c r="C119" s="58">
        <v>1594</v>
      </c>
      <c r="D119" s="63">
        <v>9639</v>
      </c>
      <c r="E119" s="58">
        <v>0.6</v>
      </c>
      <c r="F119" s="60">
        <v>9639</v>
      </c>
      <c r="G119" s="60">
        <v>8682.6</v>
      </c>
      <c r="H119" s="60">
        <v>0</v>
      </c>
      <c r="I119" s="60">
        <v>956.4</v>
      </c>
      <c r="J119" s="63">
        <v>8682.6</v>
      </c>
      <c r="K119" s="60">
        <v>0</v>
      </c>
    </row>
    <row r="120" spans="1:11" hidden="1">
      <c r="A120" s="58">
        <v>1947</v>
      </c>
      <c r="B120" s="58" t="s">
        <v>78</v>
      </c>
      <c r="C120" s="58">
        <v>4878</v>
      </c>
      <c r="D120" s="63">
        <v>29436</v>
      </c>
      <c r="E120" s="58">
        <v>0.6</v>
      </c>
      <c r="F120" s="60">
        <v>29436</v>
      </c>
      <c r="G120" s="60">
        <v>26509.200000000001</v>
      </c>
      <c r="H120" s="60">
        <v>373</v>
      </c>
      <c r="I120" s="60">
        <v>2926.8</v>
      </c>
      <c r="J120" s="63">
        <v>26509.200000000001</v>
      </c>
      <c r="K120" s="60">
        <v>0</v>
      </c>
    </row>
    <row r="121" spans="1:11" hidden="1">
      <c r="A121" s="58">
        <v>1948</v>
      </c>
      <c r="B121" s="58" t="s">
        <v>78</v>
      </c>
      <c r="C121" s="58">
        <v>1247</v>
      </c>
      <c r="D121" s="63">
        <v>7520</v>
      </c>
      <c r="E121" s="58">
        <v>0.6</v>
      </c>
      <c r="F121" s="60">
        <v>7520</v>
      </c>
      <c r="G121" s="60">
        <v>6771.8</v>
      </c>
      <c r="H121" s="60">
        <v>0</v>
      </c>
      <c r="I121" s="60">
        <v>748.2</v>
      </c>
      <c r="J121" s="63">
        <v>6771.8</v>
      </c>
      <c r="K121" s="60">
        <v>0</v>
      </c>
    </row>
    <row r="122" spans="1:11" hidden="1">
      <c r="A122" s="58">
        <v>1975</v>
      </c>
      <c r="B122" s="58" t="s">
        <v>78</v>
      </c>
      <c r="C122" s="58">
        <v>2502</v>
      </c>
      <c r="D122" s="63">
        <v>15148</v>
      </c>
      <c r="E122" s="58">
        <v>0.6</v>
      </c>
      <c r="F122" s="60">
        <v>15148</v>
      </c>
      <c r="G122" s="60">
        <v>13646.8</v>
      </c>
      <c r="H122" s="60">
        <v>0</v>
      </c>
      <c r="I122" s="60">
        <v>1501.2</v>
      </c>
      <c r="J122" s="63">
        <v>13646.8</v>
      </c>
      <c r="K122" s="60">
        <v>0</v>
      </c>
    </row>
    <row r="123" spans="1:11" hidden="1">
      <c r="A123" s="58">
        <v>1980</v>
      </c>
      <c r="B123" s="58" t="s">
        <v>78</v>
      </c>
      <c r="C123" s="58">
        <v>2113</v>
      </c>
      <c r="D123" s="63">
        <v>12784</v>
      </c>
      <c r="E123" s="58">
        <v>0.6</v>
      </c>
      <c r="F123" s="60">
        <v>12784</v>
      </c>
      <c r="G123" s="60">
        <v>11516.2</v>
      </c>
      <c r="H123" s="60">
        <v>0</v>
      </c>
      <c r="I123" s="60">
        <v>1267.8</v>
      </c>
      <c r="J123" s="63">
        <v>11516.2</v>
      </c>
      <c r="K123" s="60">
        <v>0</v>
      </c>
    </row>
    <row r="124" spans="1:11" hidden="1">
      <c r="A124" s="58">
        <v>1985</v>
      </c>
      <c r="B124" s="58" t="s">
        <v>78</v>
      </c>
      <c r="C124" s="58">
        <v>712</v>
      </c>
      <c r="D124" s="63">
        <v>4305</v>
      </c>
      <c r="E124" s="58">
        <v>0.6</v>
      </c>
      <c r="F124" s="60">
        <v>4305</v>
      </c>
      <c r="G124" s="60">
        <v>3877.8</v>
      </c>
      <c r="H124" s="60">
        <v>0</v>
      </c>
      <c r="I124" s="60">
        <v>427.2</v>
      </c>
      <c r="J124" s="63">
        <v>3877.8</v>
      </c>
      <c r="K124" s="60">
        <v>0</v>
      </c>
    </row>
    <row r="125" spans="1:11" hidden="1">
      <c r="A125" s="58">
        <v>1989</v>
      </c>
      <c r="B125" s="58" t="s">
        <v>78</v>
      </c>
      <c r="C125" s="58">
        <v>4455</v>
      </c>
      <c r="D125" s="63">
        <v>26941</v>
      </c>
      <c r="E125" s="58">
        <v>0.6</v>
      </c>
      <c r="F125" s="60">
        <v>26941</v>
      </c>
      <c r="G125" s="60">
        <v>24268</v>
      </c>
      <c r="H125" s="60">
        <v>0</v>
      </c>
      <c r="I125" s="60">
        <v>2673</v>
      </c>
      <c r="J125" s="63">
        <v>24268</v>
      </c>
      <c r="K125" s="60">
        <v>0</v>
      </c>
    </row>
    <row r="126" spans="1:11" hidden="1">
      <c r="A126" s="58">
        <v>2004</v>
      </c>
      <c r="B126" s="58" t="s">
        <v>78</v>
      </c>
      <c r="C126" s="58">
        <v>3111</v>
      </c>
      <c r="D126" s="63">
        <v>18835</v>
      </c>
      <c r="E126" s="58">
        <v>0.6</v>
      </c>
      <c r="F126" s="60">
        <v>18835</v>
      </c>
      <c r="G126" s="60">
        <v>16968.400000000001</v>
      </c>
      <c r="H126" s="60">
        <v>0</v>
      </c>
      <c r="I126" s="60">
        <v>1866.6</v>
      </c>
      <c r="J126" s="63">
        <v>16968.400000000001</v>
      </c>
      <c r="K126" s="60">
        <v>0</v>
      </c>
    </row>
    <row r="127" spans="1:11" hidden="1">
      <c r="A127" s="58">
        <v>2005</v>
      </c>
      <c r="B127" s="58" t="s">
        <v>79</v>
      </c>
      <c r="C127" s="58">
        <v>194</v>
      </c>
      <c r="D127" s="63">
        <v>1176</v>
      </c>
      <c r="E127" s="58">
        <v>0.7</v>
      </c>
      <c r="F127" s="60">
        <v>1176</v>
      </c>
      <c r="G127" s="60">
        <v>1040.2</v>
      </c>
      <c r="H127" s="60">
        <v>0</v>
      </c>
      <c r="I127" s="60">
        <v>135.80000000000001</v>
      </c>
      <c r="J127" s="63">
        <v>1040.2</v>
      </c>
      <c r="K127" s="60">
        <v>0</v>
      </c>
    </row>
    <row r="128" spans="1:11" hidden="1">
      <c r="A128" s="58">
        <v>2021</v>
      </c>
      <c r="B128" s="58" t="s">
        <v>78</v>
      </c>
      <c r="C128" s="58">
        <v>4078</v>
      </c>
      <c r="D128" s="63">
        <v>24601</v>
      </c>
      <c r="E128" s="58">
        <v>0.65</v>
      </c>
      <c r="F128" s="60">
        <v>24601</v>
      </c>
      <c r="G128" s="60">
        <v>21950.3</v>
      </c>
      <c r="H128" s="60">
        <v>0</v>
      </c>
      <c r="I128" s="60">
        <v>2650.7</v>
      </c>
      <c r="J128" s="63">
        <v>21950.3</v>
      </c>
      <c r="K128" s="60">
        <v>0</v>
      </c>
    </row>
    <row r="129" spans="1:11" hidden="1">
      <c r="A129" s="58">
        <v>2026</v>
      </c>
      <c r="B129" s="58" t="s">
        <v>78</v>
      </c>
      <c r="C129" s="58">
        <v>17005</v>
      </c>
      <c r="D129" s="63">
        <v>102398</v>
      </c>
      <c r="E129" s="58">
        <v>0.65</v>
      </c>
      <c r="F129" s="60">
        <v>102398</v>
      </c>
      <c r="G129" s="60">
        <v>91344.75</v>
      </c>
      <c r="H129" s="60">
        <v>5902</v>
      </c>
      <c r="I129" s="60">
        <v>11053.25</v>
      </c>
      <c r="J129" s="63">
        <v>91344.75</v>
      </c>
      <c r="K129" s="60">
        <v>0</v>
      </c>
    </row>
    <row r="130" spans="1:11" hidden="1">
      <c r="A130" s="58">
        <v>2027</v>
      </c>
      <c r="B130" s="58" t="s">
        <v>78</v>
      </c>
      <c r="C130" s="58">
        <v>2446</v>
      </c>
      <c r="D130" s="63">
        <v>14758</v>
      </c>
      <c r="E130" s="58">
        <v>0.65</v>
      </c>
      <c r="F130" s="60">
        <v>14758</v>
      </c>
      <c r="G130" s="60">
        <v>13168.1</v>
      </c>
      <c r="H130" s="60">
        <v>0</v>
      </c>
      <c r="I130" s="60">
        <v>1589.9</v>
      </c>
      <c r="J130" s="63">
        <v>13168.1</v>
      </c>
      <c r="K130" s="60">
        <v>0</v>
      </c>
    </row>
    <row r="131" spans="1:11" hidden="1">
      <c r="A131" s="58">
        <v>2028</v>
      </c>
      <c r="B131" s="58" t="s">
        <v>78</v>
      </c>
      <c r="C131" s="58">
        <v>6925</v>
      </c>
      <c r="D131" s="63">
        <v>41601</v>
      </c>
      <c r="E131" s="58">
        <v>0.65</v>
      </c>
      <c r="F131" s="60">
        <v>41601</v>
      </c>
      <c r="G131" s="60">
        <v>37099.75</v>
      </c>
      <c r="H131" s="60">
        <v>0</v>
      </c>
      <c r="I131" s="60">
        <v>4501.25</v>
      </c>
      <c r="J131" s="63">
        <v>37099.75</v>
      </c>
      <c r="K131" s="60">
        <v>0</v>
      </c>
    </row>
    <row r="132" spans="1:11" hidden="1">
      <c r="A132" s="58">
        <v>2046</v>
      </c>
      <c r="B132" s="58" t="s">
        <v>78</v>
      </c>
      <c r="C132" s="58">
        <v>3620</v>
      </c>
      <c r="D132" s="63">
        <v>21798</v>
      </c>
      <c r="E132" s="58">
        <v>0.6</v>
      </c>
      <c r="F132" s="60">
        <v>21798</v>
      </c>
      <c r="G132" s="60">
        <v>19626</v>
      </c>
      <c r="H132" s="60">
        <v>0</v>
      </c>
      <c r="I132" s="60">
        <v>2172</v>
      </c>
      <c r="J132" s="63">
        <v>19626</v>
      </c>
      <c r="K132" s="60">
        <v>0</v>
      </c>
    </row>
    <row r="133" spans="1:11" hidden="1">
      <c r="A133" s="58">
        <v>2048</v>
      </c>
      <c r="B133" s="58" t="s">
        <v>78</v>
      </c>
      <c r="C133" s="58">
        <v>2647</v>
      </c>
      <c r="D133" s="63">
        <v>15941</v>
      </c>
      <c r="E133" s="58">
        <v>0.6</v>
      </c>
      <c r="F133" s="60">
        <v>15941</v>
      </c>
      <c r="G133" s="60">
        <v>14352.8</v>
      </c>
      <c r="H133" s="60">
        <v>0</v>
      </c>
      <c r="I133" s="60">
        <v>1588.2</v>
      </c>
      <c r="J133" s="63">
        <v>14352.8</v>
      </c>
      <c r="K133" s="60">
        <v>0</v>
      </c>
    </row>
    <row r="134" spans="1:11" hidden="1">
      <c r="A134" s="58">
        <v>2051</v>
      </c>
      <c r="B134" s="58" t="s">
        <v>78</v>
      </c>
      <c r="C134" s="58">
        <v>108</v>
      </c>
      <c r="D134" s="63">
        <v>660</v>
      </c>
      <c r="E134" s="58">
        <v>0.6</v>
      </c>
      <c r="F134" s="60">
        <v>660</v>
      </c>
      <c r="G134" s="60">
        <v>595.20000000000005</v>
      </c>
      <c r="H134" s="60">
        <v>0</v>
      </c>
      <c r="I134" s="60">
        <v>64.8</v>
      </c>
      <c r="J134" s="63">
        <v>595.20000000000005</v>
      </c>
      <c r="K134" s="60">
        <v>0</v>
      </c>
    </row>
    <row r="135" spans="1:11" hidden="1">
      <c r="A135" s="58">
        <v>2053</v>
      </c>
      <c r="B135" s="58" t="s">
        <v>78</v>
      </c>
      <c r="C135" s="58">
        <v>3030</v>
      </c>
      <c r="D135" s="63">
        <v>18196</v>
      </c>
      <c r="E135" s="58">
        <v>0.6</v>
      </c>
      <c r="F135" s="60">
        <v>18196</v>
      </c>
      <c r="G135" s="60">
        <v>16378</v>
      </c>
      <c r="H135" s="60">
        <v>0</v>
      </c>
      <c r="I135" s="60">
        <v>1818</v>
      </c>
      <c r="J135" s="63">
        <v>16378</v>
      </c>
      <c r="K135" s="60">
        <v>0</v>
      </c>
    </row>
    <row r="136" spans="1:11" hidden="1">
      <c r="A136" s="58">
        <v>2057</v>
      </c>
      <c r="B136" s="58" t="s">
        <v>78</v>
      </c>
      <c r="C136" s="58">
        <v>8466</v>
      </c>
      <c r="D136" s="63">
        <v>50947</v>
      </c>
      <c r="E136" s="58">
        <v>0.65</v>
      </c>
      <c r="F136" s="60">
        <v>50947</v>
      </c>
      <c r="G136" s="60">
        <v>45444.1</v>
      </c>
      <c r="H136" s="60">
        <v>0</v>
      </c>
      <c r="I136" s="60">
        <v>5502.9</v>
      </c>
      <c r="J136" s="63">
        <v>45444.1</v>
      </c>
      <c r="K136" s="60">
        <v>0</v>
      </c>
    </row>
    <row r="137" spans="1:11" hidden="1">
      <c r="A137" s="58">
        <v>2060</v>
      </c>
      <c r="B137" s="58" t="s">
        <v>78</v>
      </c>
      <c r="C137" s="58">
        <v>5173</v>
      </c>
      <c r="D137" s="63">
        <v>31207</v>
      </c>
      <c r="E137" s="58">
        <v>0.65</v>
      </c>
      <c r="F137" s="60">
        <v>31207</v>
      </c>
      <c r="G137" s="60">
        <v>27844.55</v>
      </c>
      <c r="H137" s="60">
        <v>0</v>
      </c>
      <c r="I137" s="60">
        <v>3362.45</v>
      </c>
      <c r="J137" s="63">
        <v>27844.55</v>
      </c>
      <c r="K137" s="60">
        <v>0</v>
      </c>
    </row>
    <row r="138" spans="1:11" hidden="1">
      <c r="A138" s="58">
        <v>2061</v>
      </c>
      <c r="B138" s="58" t="s">
        <v>78</v>
      </c>
      <c r="C138" s="58">
        <v>3426</v>
      </c>
      <c r="D138" s="63">
        <v>20642</v>
      </c>
      <c r="E138" s="58">
        <v>0.65</v>
      </c>
      <c r="F138" s="60">
        <v>20642</v>
      </c>
      <c r="G138" s="60">
        <v>18415.099999999999</v>
      </c>
      <c r="H138" s="60">
        <v>0</v>
      </c>
      <c r="I138" s="60">
        <v>2226.9</v>
      </c>
      <c r="J138" s="63">
        <v>18415.099999999999</v>
      </c>
      <c r="K138" s="60">
        <v>0</v>
      </c>
    </row>
    <row r="139" spans="1:11" hidden="1">
      <c r="A139" s="58">
        <v>2063</v>
      </c>
      <c r="B139" s="58" t="s">
        <v>78</v>
      </c>
      <c r="C139" s="58">
        <v>0</v>
      </c>
      <c r="D139" s="63">
        <v>0</v>
      </c>
      <c r="F139" s="60">
        <v>0</v>
      </c>
      <c r="G139" s="60">
        <v>0</v>
      </c>
      <c r="H139" s="60">
        <v>0</v>
      </c>
      <c r="I139" s="60">
        <v>0</v>
      </c>
      <c r="J139" s="63">
        <v>0</v>
      </c>
      <c r="K139" s="60">
        <v>0</v>
      </c>
    </row>
    <row r="140" spans="1:11" hidden="1">
      <c r="A140" s="58">
        <v>2074</v>
      </c>
      <c r="B140" s="58" t="s">
        <v>78</v>
      </c>
      <c r="C140" s="58">
        <v>3993</v>
      </c>
      <c r="D140" s="63">
        <v>24058</v>
      </c>
      <c r="E140" s="58">
        <v>0.65</v>
      </c>
      <c r="F140" s="60">
        <v>24058</v>
      </c>
      <c r="G140" s="60">
        <v>21462.55</v>
      </c>
      <c r="H140" s="60">
        <v>0</v>
      </c>
      <c r="I140" s="60">
        <v>2595.4499999999998</v>
      </c>
      <c r="J140" s="63">
        <v>21462.55</v>
      </c>
      <c r="K140" s="60">
        <v>0</v>
      </c>
    </row>
    <row r="141" spans="1:11" hidden="1">
      <c r="A141" s="58">
        <v>2077</v>
      </c>
      <c r="B141" s="58" t="s">
        <v>78</v>
      </c>
      <c r="C141" s="58">
        <v>475</v>
      </c>
      <c r="D141" s="63">
        <v>2863</v>
      </c>
      <c r="E141" s="58">
        <v>0.6</v>
      </c>
      <c r="F141" s="60">
        <v>2863</v>
      </c>
      <c r="G141" s="60">
        <v>2578</v>
      </c>
      <c r="H141" s="60">
        <v>0</v>
      </c>
      <c r="I141" s="60">
        <v>285</v>
      </c>
      <c r="J141" s="63">
        <v>2578</v>
      </c>
      <c r="K141" s="60">
        <v>0</v>
      </c>
    </row>
    <row r="142" spans="1:11" hidden="1">
      <c r="A142" s="58">
        <v>2086</v>
      </c>
      <c r="B142" s="58" t="s">
        <v>78</v>
      </c>
      <c r="C142" s="58">
        <v>571</v>
      </c>
      <c r="D142" s="63">
        <v>3455</v>
      </c>
      <c r="E142" s="58">
        <v>0.6</v>
      </c>
      <c r="F142" s="60">
        <v>3455</v>
      </c>
      <c r="G142" s="60">
        <v>3112.4</v>
      </c>
      <c r="H142" s="60">
        <v>0</v>
      </c>
      <c r="I142" s="60">
        <v>342.6</v>
      </c>
      <c r="J142" s="63">
        <v>3112.4</v>
      </c>
      <c r="K142" s="60">
        <v>0</v>
      </c>
    </row>
    <row r="143" spans="1:11" hidden="1">
      <c r="A143" s="58">
        <v>2092</v>
      </c>
      <c r="B143" s="58" t="s">
        <v>78</v>
      </c>
      <c r="C143" s="58">
        <v>7831</v>
      </c>
      <c r="D143" s="63">
        <v>47108</v>
      </c>
      <c r="E143" s="58">
        <v>0.65</v>
      </c>
      <c r="F143" s="60">
        <v>47108</v>
      </c>
      <c r="G143" s="60">
        <v>42017.85</v>
      </c>
      <c r="H143" s="60">
        <v>0</v>
      </c>
      <c r="I143" s="60">
        <v>5090.1499999999996</v>
      </c>
      <c r="J143" s="63">
        <v>42017.85</v>
      </c>
      <c r="K143" s="60">
        <v>0</v>
      </c>
    </row>
    <row r="144" spans="1:11" hidden="1">
      <c r="A144" s="58">
        <v>2101</v>
      </c>
      <c r="B144" s="58" t="s">
        <v>78</v>
      </c>
      <c r="C144" s="58">
        <v>395</v>
      </c>
      <c r="D144" s="63">
        <v>2370</v>
      </c>
      <c r="E144" s="58">
        <v>0.6</v>
      </c>
      <c r="F144" s="60">
        <v>2370</v>
      </c>
      <c r="G144" s="60">
        <v>2133</v>
      </c>
      <c r="H144" s="60">
        <v>0</v>
      </c>
      <c r="I144" s="60">
        <v>237</v>
      </c>
      <c r="J144" s="63">
        <v>2133</v>
      </c>
      <c r="K144" s="60">
        <v>0</v>
      </c>
    </row>
    <row r="145" spans="1:11" hidden="1">
      <c r="A145" s="58">
        <v>2104</v>
      </c>
      <c r="B145" s="58" t="s">
        <v>78</v>
      </c>
      <c r="C145" s="58">
        <v>1568</v>
      </c>
      <c r="D145" s="63">
        <v>9447</v>
      </c>
      <c r="E145" s="58">
        <v>0.65</v>
      </c>
      <c r="F145" s="60">
        <v>9447</v>
      </c>
      <c r="G145" s="60">
        <v>7372.16</v>
      </c>
      <c r="H145" s="60">
        <v>0</v>
      </c>
      <c r="I145" s="60">
        <v>1019.2</v>
      </c>
      <c r="J145" s="63">
        <v>8427.7999999999993</v>
      </c>
      <c r="K145" s="60">
        <v>1055.6400000000001</v>
      </c>
    </row>
    <row r="146" spans="1:11" hidden="1">
      <c r="A146" s="58">
        <v>2105</v>
      </c>
      <c r="B146" s="58" t="s">
        <v>78</v>
      </c>
      <c r="C146" s="58">
        <v>0</v>
      </c>
      <c r="D146" s="63">
        <v>0</v>
      </c>
      <c r="F146" s="60">
        <v>0</v>
      </c>
      <c r="G146" s="60">
        <v>0</v>
      </c>
      <c r="H146" s="60">
        <v>0</v>
      </c>
      <c r="I146" s="60">
        <v>0</v>
      </c>
      <c r="J146" s="63">
        <v>0</v>
      </c>
      <c r="K146" s="60">
        <v>0</v>
      </c>
    </row>
    <row r="147" spans="1:11" hidden="1">
      <c r="A147" s="58">
        <v>2106</v>
      </c>
      <c r="B147" s="58" t="s">
        <v>78</v>
      </c>
      <c r="C147" s="58">
        <v>3212</v>
      </c>
      <c r="D147" s="63">
        <v>19273</v>
      </c>
      <c r="E147" s="58">
        <v>0.65</v>
      </c>
      <c r="F147" s="60">
        <v>19273</v>
      </c>
      <c r="G147" s="60">
        <v>17185.2</v>
      </c>
      <c r="H147" s="60">
        <v>0</v>
      </c>
      <c r="I147" s="60">
        <v>2087.8000000000002</v>
      </c>
      <c r="J147" s="63">
        <v>17185.2</v>
      </c>
      <c r="K147" s="60">
        <v>0</v>
      </c>
    </row>
    <row r="148" spans="1:11" hidden="1">
      <c r="A148" s="58">
        <v>2113</v>
      </c>
      <c r="B148" s="58" t="s">
        <v>78</v>
      </c>
      <c r="C148" s="58">
        <v>630</v>
      </c>
      <c r="D148" s="63">
        <v>3818</v>
      </c>
      <c r="E148" s="58">
        <v>0.6</v>
      </c>
      <c r="F148" s="60">
        <v>3818</v>
      </c>
      <c r="G148" s="60">
        <v>1586</v>
      </c>
      <c r="H148" s="60">
        <v>0</v>
      </c>
      <c r="I148" s="60">
        <v>378</v>
      </c>
      <c r="J148" s="63">
        <v>3440</v>
      </c>
      <c r="K148" s="60">
        <v>1854</v>
      </c>
    </row>
    <row r="149" spans="1:11" hidden="1">
      <c r="A149" s="58">
        <v>2116</v>
      </c>
      <c r="B149" s="58" t="s">
        <v>78</v>
      </c>
      <c r="C149" s="58">
        <v>3705</v>
      </c>
      <c r="D149" s="63">
        <v>22362</v>
      </c>
      <c r="E149" s="58">
        <v>0.6</v>
      </c>
      <c r="F149" s="60">
        <v>22362</v>
      </c>
      <c r="G149" s="60">
        <v>20139</v>
      </c>
      <c r="H149" s="60">
        <v>0</v>
      </c>
      <c r="I149" s="60">
        <v>2223</v>
      </c>
      <c r="J149" s="63">
        <v>20139</v>
      </c>
      <c r="K149" s="60">
        <v>0</v>
      </c>
    </row>
    <row r="150" spans="1:11" hidden="1">
      <c r="A150" s="58">
        <v>2124</v>
      </c>
      <c r="B150" s="58" t="s">
        <v>78</v>
      </c>
      <c r="C150" s="58">
        <v>1243</v>
      </c>
      <c r="D150" s="63">
        <v>7495</v>
      </c>
      <c r="E150" s="58">
        <v>0.6</v>
      </c>
      <c r="F150" s="60">
        <v>7495</v>
      </c>
      <c r="G150" s="60">
        <v>6157</v>
      </c>
      <c r="H150" s="60">
        <v>0</v>
      </c>
      <c r="I150" s="60">
        <v>745.8</v>
      </c>
      <c r="J150" s="63">
        <v>6749.2</v>
      </c>
      <c r="K150" s="60">
        <v>592.20000000000005</v>
      </c>
    </row>
    <row r="151" spans="1:11" hidden="1">
      <c r="A151" s="58">
        <v>2133</v>
      </c>
      <c r="B151" s="58" t="s">
        <v>78</v>
      </c>
      <c r="C151" s="58">
        <v>867</v>
      </c>
      <c r="D151" s="63">
        <v>5276</v>
      </c>
      <c r="E151" s="58">
        <v>0.6</v>
      </c>
      <c r="F151" s="60">
        <v>5276</v>
      </c>
      <c r="G151" s="60">
        <v>4755.8</v>
      </c>
      <c r="H151" s="60">
        <v>0</v>
      </c>
      <c r="I151" s="60">
        <v>520.20000000000005</v>
      </c>
      <c r="J151" s="63">
        <v>4755.8</v>
      </c>
      <c r="K151" s="60">
        <v>0</v>
      </c>
    </row>
    <row r="152" spans="1:11" hidden="1">
      <c r="A152" s="58">
        <v>2153</v>
      </c>
      <c r="B152" s="58" t="s">
        <v>78</v>
      </c>
      <c r="C152" s="58">
        <v>1354</v>
      </c>
      <c r="D152" s="63">
        <v>8280</v>
      </c>
      <c r="E152" s="58">
        <v>0.6</v>
      </c>
      <c r="F152" s="60">
        <v>8280</v>
      </c>
      <c r="G152" s="60">
        <v>7467.6</v>
      </c>
      <c r="H152" s="60">
        <v>0</v>
      </c>
      <c r="I152" s="60">
        <v>812.4</v>
      </c>
      <c r="J152" s="63">
        <v>7467.6</v>
      </c>
      <c r="K152" s="60">
        <v>0</v>
      </c>
    </row>
    <row r="153" spans="1:11" hidden="1">
      <c r="A153" s="58">
        <v>2170</v>
      </c>
      <c r="B153" s="58" t="s">
        <v>78</v>
      </c>
      <c r="C153" s="58">
        <v>8877</v>
      </c>
      <c r="D153" s="63">
        <v>53434</v>
      </c>
      <c r="E153" s="58">
        <v>0.65</v>
      </c>
      <c r="F153" s="60">
        <v>53434</v>
      </c>
      <c r="G153" s="60">
        <v>47663.95</v>
      </c>
      <c r="H153" s="60">
        <v>0</v>
      </c>
      <c r="I153" s="60">
        <v>5770.05</v>
      </c>
      <c r="J153" s="63">
        <v>47663.95</v>
      </c>
      <c r="K153" s="60">
        <v>0</v>
      </c>
    </row>
    <row r="154" spans="1:11" hidden="1">
      <c r="A154" s="58">
        <v>2171</v>
      </c>
      <c r="B154" s="58" t="s">
        <v>78</v>
      </c>
      <c r="C154" s="58">
        <v>1746</v>
      </c>
      <c r="D154" s="63">
        <v>10482</v>
      </c>
      <c r="E154" s="58">
        <v>0.6</v>
      </c>
      <c r="F154" s="60">
        <v>10482</v>
      </c>
      <c r="G154" s="60">
        <v>9434.4</v>
      </c>
      <c r="H154" s="60">
        <v>0</v>
      </c>
      <c r="I154" s="60">
        <v>1047.5999999999999</v>
      </c>
      <c r="J154" s="63">
        <v>9434.4</v>
      </c>
      <c r="K154" s="60">
        <v>0</v>
      </c>
    </row>
    <row r="155" spans="1:11" hidden="1">
      <c r="A155" s="58">
        <v>2176</v>
      </c>
      <c r="B155" s="58" t="s">
        <v>78</v>
      </c>
      <c r="C155" s="58">
        <v>5303</v>
      </c>
      <c r="D155" s="63">
        <v>31861</v>
      </c>
      <c r="E155" s="58">
        <v>0.6</v>
      </c>
      <c r="F155" s="60">
        <v>31861</v>
      </c>
      <c r="G155" s="60">
        <v>28679.200000000001</v>
      </c>
      <c r="H155" s="60">
        <v>0</v>
      </c>
      <c r="I155" s="60">
        <v>3181.8</v>
      </c>
      <c r="J155" s="63">
        <v>28679.200000000001</v>
      </c>
      <c r="K155" s="60">
        <v>0</v>
      </c>
    </row>
    <row r="156" spans="1:11" hidden="1">
      <c r="A156" s="58">
        <v>2181</v>
      </c>
      <c r="B156" s="58" t="s">
        <v>78</v>
      </c>
      <c r="C156" s="58">
        <v>0</v>
      </c>
      <c r="D156" s="63">
        <v>0</v>
      </c>
      <c r="F156" s="60">
        <v>0</v>
      </c>
      <c r="G156" s="60">
        <v>0</v>
      </c>
      <c r="H156" s="60">
        <v>0</v>
      </c>
      <c r="I156" s="60">
        <v>0</v>
      </c>
      <c r="J156" s="63">
        <v>0</v>
      </c>
      <c r="K156" s="60">
        <v>0</v>
      </c>
    </row>
    <row r="157" spans="1:11" hidden="1">
      <c r="A157" s="58">
        <v>2191</v>
      </c>
      <c r="B157" s="58" t="s">
        <v>78</v>
      </c>
      <c r="C157" s="58">
        <v>2490</v>
      </c>
      <c r="D157" s="63">
        <v>14981</v>
      </c>
      <c r="E157" s="58">
        <v>0.6</v>
      </c>
      <c r="F157" s="60">
        <v>14981</v>
      </c>
      <c r="G157" s="60">
        <v>13487</v>
      </c>
      <c r="H157" s="60">
        <v>0</v>
      </c>
      <c r="I157" s="60">
        <v>1494</v>
      </c>
      <c r="J157" s="63">
        <v>13487</v>
      </c>
      <c r="K157" s="60">
        <v>0</v>
      </c>
    </row>
    <row r="158" spans="1:11" hidden="1">
      <c r="A158" s="58">
        <v>2193</v>
      </c>
      <c r="B158" s="58" t="s">
        <v>78</v>
      </c>
      <c r="C158" s="58">
        <v>3047</v>
      </c>
      <c r="D158" s="63">
        <v>18323</v>
      </c>
      <c r="E158" s="58">
        <v>0.6</v>
      </c>
      <c r="F158" s="60">
        <v>18323</v>
      </c>
      <c r="G158" s="60">
        <v>16494.8</v>
      </c>
      <c r="H158" s="60">
        <v>0</v>
      </c>
      <c r="I158" s="60">
        <v>1828.2</v>
      </c>
      <c r="J158" s="63">
        <v>16494.8</v>
      </c>
      <c r="K158" s="60">
        <v>0</v>
      </c>
    </row>
    <row r="159" spans="1:11" hidden="1">
      <c r="A159" s="58">
        <v>2213</v>
      </c>
      <c r="B159" s="58" t="s">
        <v>78</v>
      </c>
      <c r="C159" s="58">
        <v>1020</v>
      </c>
      <c r="D159" s="63">
        <v>6132</v>
      </c>
      <c r="E159" s="58">
        <v>0.65</v>
      </c>
      <c r="F159" s="60">
        <v>6132</v>
      </c>
      <c r="G159" s="60">
        <v>5469</v>
      </c>
      <c r="H159" s="60">
        <v>0</v>
      </c>
      <c r="I159" s="60">
        <v>663</v>
      </c>
      <c r="J159" s="63">
        <v>5469</v>
      </c>
      <c r="K159" s="60">
        <v>0</v>
      </c>
    </row>
    <row r="160" spans="1:11" hidden="1">
      <c r="A160" s="58">
        <v>2219</v>
      </c>
      <c r="B160" s="58" t="s">
        <v>78</v>
      </c>
      <c r="C160" s="58">
        <v>1158</v>
      </c>
      <c r="D160" s="63">
        <v>6962</v>
      </c>
      <c r="E160" s="58">
        <v>0.65</v>
      </c>
      <c r="F160" s="60">
        <v>6962</v>
      </c>
      <c r="G160" s="60">
        <v>5022.71</v>
      </c>
      <c r="H160" s="60">
        <v>0</v>
      </c>
      <c r="I160" s="60">
        <v>752.7</v>
      </c>
      <c r="J160" s="63">
        <v>6209.3</v>
      </c>
      <c r="K160" s="60">
        <v>1186.5899999999999</v>
      </c>
    </row>
    <row r="161" spans="1:11" hidden="1">
      <c r="A161" s="58">
        <v>2230</v>
      </c>
      <c r="B161" s="58" t="s">
        <v>78</v>
      </c>
      <c r="C161" s="58">
        <v>4746</v>
      </c>
      <c r="D161" s="63">
        <v>28555</v>
      </c>
      <c r="E161" s="58">
        <v>0.6</v>
      </c>
      <c r="F161" s="60">
        <v>28555</v>
      </c>
      <c r="G161" s="60">
        <v>23819.88</v>
      </c>
      <c r="H161" s="60">
        <v>0</v>
      </c>
      <c r="I161" s="60">
        <v>2847.6</v>
      </c>
      <c r="J161" s="63">
        <v>25707.4</v>
      </c>
      <c r="K161" s="60">
        <v>1887.52</v>
      </c>
    </row>
    <row r="162" spans="1:11" hidden="1">
      <c r="A162" s="58">
        <v>2243</v>
      </c>
      <c r="B162" s="58" t="s">
        <v>78</v>
      </c>
      <c r="C162" s="58">
        <v>5</v>
      </c>
      <c r="D162" s="63">
        <v>30</v>
      </c>
      <c r="E162" s="58">
        <v>0.6</v>
      </c>
      <c r="F162" s="60">
        <v>30</v>
      </c>
      <c r="G162" s="60">
        <v>27</v>
      </c>
      <c r="H162" s="60">
        <v>0</v>
      </c>
      <c r="I162" s="60">
        <v>3</v>
      </c>
      <c r="J162" s="63">
        <v>27</v>
      </c>
      <c r="K162" s="60">
        <v>0</v>
      </c>
    </row>
    <row r="163" spans="1:11" hidden="1">
      <c r="A163" s="58">
        <v>2246</v>
      </c>
      <c r="B163" s="58" t="s">
        <v>78</v>
      </c>
      <c r="C163" s="58">
        <v>840</v>
      </c>
      <c r="D163" s="63">
        <v>5064</v>
      </c>
      <c r="E163" s="58">
        <v>0.65</v>
      </c>
      <c r="F163" s="60">
        <v>5064</v>
      </c>
      <c r="G163" s="60">
        <v>1721.75</v>
      </c>
      <c r="H163" s="60">
        <v>0</v>
      </c>
      <c r="I163" s="60">
        <v>546</v>
      </c>
      <c r="J163" s="63">
        <v>4518</v>
      </c>
      <c r="K163" s="60">
        <v>2796.25</v>
      </c>
    </row>
    <row r="164" spans="1:11" hidden="1">
      <c r="A164" s="58">
        <v>2280</v>
      </c>
      <c r="B164" s="58" t="s">
        <v>78</v>
      </c>
      <c r="C164" s="58">
        <v>2441</v>
      </c>
      <c r="D164" s="63">
        <v>14724</v>
      </c>
      <c r="E164" s="58">
        <v>0.6</v>
      </c>
      <c r="F164" s="60">
        <v>14724</v>
      </c>
      <c r="G164" s="60">
        <v>13259.4</v>
      </c>
      <c r="H164" s="60">
        <v>0</v>
      </c>
      <c r="I164" s="60">
        <v>1464.6</v>
      </c>
      <c r="J164" s="63">
        <v>13259.4</v>
      </c>
      <c r="K164" s="60">
        <v>0</v>
      </c>
    </row>
    <row r="165" spans="1:11" hidden="1">
      <c r="A165" s="58">
        <v>2281</v>
      </c>
      <c r="B165" s="58" t="s">
        <v>78</v>
      </c>
      <c r="C165" s="58">
        <v>1299</v>
      </c>
      <c r="D165" s="63">
        <v>7835</v>
      </c>
      <c r="E165" s="58">
        <v>0.65</v>
      </c>
      <c r="F165" s="60">
        <v>7835</v>
      </c>
      <c r="G165" s="60">
        <v>6990.65</v>
      </c>
      <c r="H165" s="60">
        <v>0</v>
      </c>
      <c r="I165" s="60">
        <v>844.35</v>
      </c>
      <c r="J165" s="63">
        <v>6990.65</v>
      </c>
      <c r="K165" s="60">
        <v>0</v>
      </c>
    </row>
    <row r="166" spans="1:11" hidden="1">
      <c r="A166" s="58">
        <v>2284</v>
      </c>
      <c r="B166" s="58" t="s">
        <v>78</v>
      </c>
      <c r="C166" s="58">
        <v>4230</v>
      </c>
      <c r="D166" s="63">
        <v>25420</v>
      </c>
      <c r="E166" s="58">
        <v>0.6</v>
      </c>
      <c r="F166" s="60">
        <v>25420</v>
      </c>
      <c r="G166" s="60">
        <v>12708</v>
      </c>
      <c r="H166" s="60">
        <v>0</v>
      </c>
      <c r="I166" s="60">
        <v>2538</v>
      </c>
      <c r="J166" s="63">
        <v>22882</v>
      </c>
      <c r="K166" s="60">
        <v>10174</v>
      </c>
    </row>
    <row r="167" spans="1:11" hidden="1">
      <c r="A167" s="58">
        <v>2321</v>
      </c>
      <c r="B167" s="58" t="s">
        <v>78</v>
      </c>
      <c r="C167" s="58">
        <v>2884</v>
      </c>
      <c r="D167" s="63">
        <v>17476</v>
      </c>
      <c r="E167" s="58">
        <v>0.6</v>
      </c>
      <c r="F167" s="60">
        <v>17476</v>
      </c>
      <c r="G167" s="60">
        <v>9418</v>
      </c>
      <c r="H167" s="60">
        <v>0</v>
      </c>
      <c r="I167" s="60">
        <v>1730.4</v>
      </c>
      <c r="J167" s="63">
        <v>15745.6</v>
      </c>
      <c r="K167" s="60">
        <v>6327.6</v>
      </c>
    </row>
    <row r="168" spans="1:11" hidden="1">
      <c r="A168" s="58">
        <v>2335</v>
      </c>
      <c r="B168" s="58" t="s">
        <v>78</v>
      </c>
      <c r="C168" s="58">
        <v>2604</v>
      </c>
      <c r="D168" s="63">
        <v>15643</v>
      </c>
      <c r="E168" s="58">
        <v>0.6</v>
      </c>
      <c r="F168" s="60">
        <v>15643</v>
      </c>
      <c r="G168" s="60">
        <v>14080.6</v>
      </c>
      <c r="H168" s="60">
        <v>0</v>
      </c>
      <c r="I168" s="60">
        <v>1562.4</v>
      </c>
      <c r="J168" s="63">
        <v>14080.6</v>
      </c>
      <c r="K168" s="60">
        <v>0</v>
      </c>
    </row>
    <row r="169" spans="1:11" hidden="1">
      <c r="A169" s="58">
        <v>2358</v>
      </c>
      <c r="B169" s="58" t="s">
        <v>78</v>
      </c>
      <c r="C169" s="58">
        <v>144</v>
      </c>
      <c r="D169" s="63">
        <v>864</v>
      </c>
      <c r="E169" s="58">
        <v>0.6</v>
      </c>
      <c r="F169" s="60">
        <v>864</v>
      </c>
      <c r="G169" s="60">
        <v>777.6</v>
      </c>
      <c r="H169" s="60">
        <v>0</v>
      </c>
      <c r="I169" s="60">
        <v>86.4</v>
      </c>
      <c r="J169" s="63">
        <v>777.6</v>
      </c>
      <c r="K169" s="60">
        <v>0</v>
      </c>
    </row>
    <row r="170" spans="1:11" hidden="1">
      <c r="A170" s="58">
        <v>2399</v>
      </c>
      <c r="B170" s="58" t="s">
        <v>78</v>
      </c>
      <c r="C170" s="58">
        <v>3126</v>
      </c>
      <c r="D170" s="63">
        <v>18818</v>
      </c>
      <c r="E170" s="58">
        <v>0.6</v>
      </c>
      <c r="F170" s="60">
        <v>18818</v>
      </c>
      <c r="G170" s="60">
        <v>16529.68</v>
      </c>
      <c r="H170" s="60">
        <v>0</v>
      </c>
      <c r="I170" s="60">
        <v>1875.6</v>
      </c>
      <c r="J170" s="63">
        <v>16942.400000000001</v>
      </c>
      <c r="K170" s="60">
        <v>412.72</v>
      </c>
    </row>
    <row r="171" spans="1:11" hidden="1">
      <c r="A171" s="58">
        <v>2423</v>
      </c>
      <c r="B171" s="58" t="s">
        <v>78</v>
      </c>
      <c r="C171" s="58">
        <v>2004</v>
      </c>
      <c r="D171" s="63">
        <v>12112</v>
      </c>
      <c r="E171" s="58">
        <v>0.6</v>
      </c>
      <c r="F171" s="60">
        <v>12112</v>
      </c>
      <c r="G171" s="60">
        <v>10909.6</v>
      </c>
      <c r="H171" s="60">
        <v>0</v>
      </c>
      <c r="I171" s="60">
        <v>1202.4000000000001</v>
      </c>
      <c r="J171" s="63">
        <v>10909.6</v>
      </c>
      <c r="K171" s="60">
        <v>0</v>
      </c>
    </row>
    <row r="172" spans="1:11" hidden="1">
      <c r="A172" s="58">
        <v>2432</v>
      </c>
      <c r="B172" s="58" t="s">
        <v>78</v>
      </c>
      <c r="C172" s="58">
        <v>5510</v>
      </c>
      <c r="D172" s="63">
        <v>33225</v>
      </c>
      <c r="E172" s="58">
        <v>0.6</v>
      </c>
      <c r="F172" s="60">
        <v>33225</v>
      </c>
      <c r="G172" s="60">
        <v>27831</v>
      </c>
      <c r="H172" s="60">
        <v>0</v>
      </c>
      <c r="I172" s="60">
        <v>3306</v>
      </c>
      <c r="J172" s="63">
        <v>29919</v>
      </c>
      <c r="K172" s="60">
        <v>2088</v>
      </c>
    </row>
    <row r="173" spans="1:11" hidden="1">
      <c r="A173" s="58">
        <v>2433</v>
      </c>
      <c r="B173" s="58" t="s">
        <v>78</v>
      </c>
      <c r="C173" s="58">
        <v>1430</v>
      </c>
      <c r="D173" s="63">
        <v>8602</v>
      </c>
      <c r="E173" s="58">
        <v>0.6</v>
      </c>
      <c r="F173" s="60">
        <v>8602</v>
      </c>
      <c r="G173" s="60">
        <v>7744</v>
      </c>
      <c r="H173" s="60">
        <v>0</v>
      </c>
      <c r="I173" s="60">
        <v>858</v>
      </c>
      <c r="J173" s="63">
        <v>7744</v>
      </c>
      <c r="K173" s="60">
        <v>0</v>
      </c>
    </row>
    <row r="174" spans="1:11" hidden="1">
      <c r="A174" s="58">
        <v>2434</v>
      </c>
      <c r="B174" s="58" t="s">
        <v>79</v>
      </c>
      <c r="C174" s="58">
        <v>1183</v>
      </c>
      <c r="D174" s="63">
        <v>7111</v>
      </c>
      <c r="E174" s="58">
        <v>0.75</v>
      </c>
      <c r="F174" s="60">
        <v>7111</v>
      </c>
      <c r="G174" s="60">
        <v>6223.75</v>
      </c>
      <c r="H174" s="60">
        <v>0</v>
      </c>
      <c r="I174" s="60">
        <v>887.25</v>
      </c>
      <c r="J174" s="63">
        <v>6223.75</v>
      </c>
      <c r="K174" s="60">
        <v>0</v>
      </c>
    </row>
    <row r="175" spans="1:11" hidden="1">
      <c r="A175" s="58">
        <v>2448</v>
      </c>
      <c r="B175" s="58" t="s">
        <v>78</v>
      </c>
      <c r="C175" s="58">
        <v>1222</v>
      </c>
      <c r="D175" s="63">
        <v>7363</v>
      </c>
      <c r="E175" s="58">
        <v>0.6</v>
      </c>
      <c r="F175" s="60">
        <v>7363</v>
      </c>
      <c r="G175" s="60">
        <v>6629.8</v>
      </c>
      <c r="H175" s="60">
        <v>426</v>
      </c>
      <c r="I175" s="60">
        <v>733.2</v>
      </c>
      <c r="J175" s="63">
        <v>6629.8</v>
      </c>
      <c r="K175" s="60">
        <v>0</v>
      </c>
    </row>
    <row r="176" spans="1:11" hidden="1">
      <c r="A176" s="58">
        <v>2540</v>
      </c>
      <c r="B176" s="58" t="s">
        <v>78</v>
      </c>
      <c r="C176" s="58">
        <v>4671</v>
      </c>
      <c r="D176" s="63">
        <v>28156</v>
      </c>
      <c r="E176" s="58">
        <v>0.6</v>
      </c>
      <c r="F176" s="60">
        <v>28156</v>
      </c>
      <c r="G176" s="60">
        <v>20975.279999999999</v>
      </c>
      <c r="H176" s="60">
        <v>0</v>
      </c>
      <c r="I176" s="60">
        <v>2802.6</v>
      </c>
      <c r="J176" s="63">
        <v>25353.4</v>
      </c>
      <c r="K176" s="60">
        <v>4378.12</v>
      </c>
    </row>
    <row r="177" spans="1:11" hidden="1">
      <c r="A177" s="58">
        <v>2565</v>
      </c>
      <c r="B177" s="58" t="s">
        <v>78</v>
      </c>
      <c r="C177" s="58">
        <v>4297</v>
      </c>
      <c r="D177" s="63">
        <v>25923</v>
      </c>
      <c r="E177" s="58">
        <v>0.6</v>
      </c>
      <c r="F177" s="60">
        <v>25923</v>
      </c>
      <c r="G177" s="60">
        <v>23344.799999999999</v>
      </c>
      <c r="H177" s="60">
        <v>0</v>
      </c>
      <c r="I177" s="60">
        <v>2578.1999999999998</v>
      </c>
      <c r="J177" s="63">
        <v>23344.799999999999</v>
      </c>
      <c r="K177" s="60">
        <v>0</v>
      </c>
    </row>
    <row r="178" spans="1:11" hidden="1">
      <c r="A178" s="58">
        <v>2718</v>
      </c>
      <c r="B178" s="58" t="s">
        <v>78</v>
      </c>
      <c r="C178" s="58">
        <v>1412</v>
      </c>
      <c r="D178" s="63">
        <v>8533</v>
      </c>
      <c r="E178" s="58">
        <v>0.6</v>
      </c>
      <c r="F178" s="60">
        <v>8533</v>
      </c>
      <c r="G178" s="60">
        <v>7685.8</v>
      </c>
      <c r="H178" s="60">
        <v>0</v>
      </c>
      <c r="I178" s="60">
        <v>847.2</v>
      </c>
      <c r="J178" s="63">
        <v>7685.8</v>
      </c>
      <c r="K178" s="60">
        <v>0</v>
      </c>
    </row>
    <row r="179" spans="1:11" hidden="1">
      <c r="A179" s="58">
        <v>3002</v>
      </c>
      <c r="B179" s="58" t="s">
        <v>78</v>
      </c>
      <c r="C179" s="58">
        <v>1539</v>
      </c>
      <c r="D179" s="63">
        <v>9297</v>
      </c>
      <c r="E179" s="58">
        <v>0.6</v>
      </c>
      <c r="F179" s="60">
        <v>9297</v>
      </c>
      <c r="G179" s="60">
        <v>6429.48</v>
      </c>
      <c r="H179" s="60">
        <v>0</v>
      </c>
      <c r="I179" s="60">
        <v>923.4</v>
      </c>
      <c r="J179" s="63">
        <v>8373.6</v>
      </c>
      <c r="K179" s="60">
        <v>1944.12</v>
      </c>
    </row>
    <row r="180" spans="1:11" hidden="1">
      <c r="A180" s="58">
        <v>3008</v>
      </c>
      <c r="B180" s="58" t="s">
        <v>78</v>
      </c>
      <c r="C180" s="58">
        <v>1048</v>
      </c>
      <c r="D180" s="63">
        <v>6309</v>
      </c>
      <c r="E180" s="58">
        <v>0.6</v>
      </c>
      <c r="F180" s="60">
        <v>6309</v>
      </c>
      <c r="G180" s="60">
        <v>5680.2</v>
      </c>
      <c r="H180" s="60">
        <v>0</v>
      </c>
      <c r="I180" s="60">
        <v>628.79999999999995</v>
      </c>
      <c r="J180" s="63">
        <v>5680.2</v>
      </c>
      <c r="K180" s="60">
        <v>0</v>
      </c>
    </row>
    <row r="181" spans="1:11" hidden="1">
      <c r="A181" s="58">
        <v>3009</v>
      </c>
      <c r="B181" s="58" t="s">
        <v>78</v>
      </c>
      <c r="C181" s="58">
        <v>669</v>
      </c>
      <c r="D181" s="63">
        <v>4037</v>
      </c>
      <c r="E181" s="58">
        <v>0.6</v>
      </c>
      <c r="F181" s="60">
        <v>4037</v>
      </c>
      <c r="G181" s="60">
        <v>3635.6</v>
      </c>
      <c r="H181" s="60">
        <v>0</v>
      </c>
      <c r="I181" s="60">
        <v>401.4</v>
      </c>
      <c r="J181" s="63">
        <v>3635.6</v>
      </c>
      <c r="K181" s="60">
        <v>0</v>
      </c>
    </row>
    <row r="182" spans="1:11" hidden="1">
      <c r="A182" s="58">
        <v>3010</v>
      </c>
      <c r="B182" s="58" t="s">
        <v>78</v>
      </c>
      <c r="C182" s="58">
        <v>1832</v>
      </c>
      <c r="D182" s="63">
        <v>11017</v>
      </c>
      <c r="E182" s="58">
        <v>0.6</v>
      </c>
      <c r="F182" s="60">
        <v>11017</v>
      </c>
      <c r="G182" s="60">
        <v>9917.7999999999993</v>
      </c>
      <c r="H182" s="60">
        <v>0</v>
      </c>
      <c r="I182" s="60">
        <v>1099.2</v>
      </c>
      <c r="J182" s="63">
        <v>9917.7999999999993</v>
      </c>
      <c r="K182" s="60">
        <v>0</v>
      </c>
    </row>
    <row r="183" spans="1:11" hidden="1">
      <c r="A183" s="58">
        <v>3011</v>
      </c>
      <c r="B183" s="58" t="s">
        <v>78</v>
      </c>
      <c r="C183" s="58">
        <v>7860</v>
      </c>
      <c r="D183" s="63">
        <v>47380</v>
      </c>
      <c r="E183" s="58">
        <v>0.6</v>
      </c>
      <c r="F183" s="60">
        <v>47380</v>
      </c>
      <c r="G183" s="60">
        <v>42664</v>
      </c>
      <c r="H183" s="60">
        <v>0</v>
      </c>
      <c r="I183" s="60">
        <v>4716</v>
      </c>
      <c r="J183" s="63">
        <v>42664</v>
      </c>
      <c r="K183" s="60">
        <v>0</v>
      </c>
    </row>
    <row r="184" spans="1:11" hidden="1">
      <c r="A184" s="58">
        <v>3014</v>
      </c>
      <c r="B184" s="58" t="s">
        <v>79</v>
      </c>
      <c r="C184" s="58">
        <v>120</v>
      </c>
      <c r="D184" s="63">
        <v>720</v>
      </c>
      <c r="E184" s="58">
        <v>0.7</v>
      </c>
      <c r="F184" s="60">
        <v>720</v>
      </c>
      <c r="G184" s="60">
        <v>636</v>
      </c>
      <c r="H184" s="60">
        <v>0</v>
      </c>
      <c r="I184" s="60">
        <v>84</v>
      </c>
      <c r="J184" s="63">
        <v>636</v>
      </c>
      <c r="K184" s="60">
        <v>0</v>
      </c>
    </row>
    <row r="185" spans="1:11" hidden="1">
      <c r="A185" s="58">
        <v>3020</v>
      </c>
      <c r="B185" s="58" t="s">
        <v>78</v>
      </c>
      <c r="C185" s="58">
        <v>6105</v>
      </c>
      <c r="D185" s="63">
        <v>36906</v>
      </c>
      <c r="E185" s="58">
        <v>0.6</v>
      </c>
      <c r="F185" s="60">
        <v>36906</v>
      </c>
      <c r="G185" s="60">
        <v>33243</v>
      </c>
      <c r="H185" s="60">
        <v>0</v>
      </c>
      <c r="I185" s="60">
        <v>3663</v>
      </c>
      <c r="J185" s="63">
        <v>33243</v>
      </c>
      <c r="K185" s="60">
        <v>0</v>
      </c>
    </row>
    <row r="186" spans="1:11" hidden="1">
      <c r="A186" s="58">
        <v>3035</v>
      </c>
      <c r="B186" s="58" t="s">
        <v>78</v>
      </c>
      <c r="C186" s="58">
        <v>2277</v>
      </c>
      <c r="D186" s="63">
        <v>13703</v>
      </c>
      <c r="E186" s="58">
        <v>0.6</v>
      </c>
      <c r="F186" s="60">
        <v>13703</v>
      </c>
      <c r="G186" s="60">
        <v>12336.8</v>
      </c>
      <c r="H186" s="60">
        <v>0</v>
      </c>
      <c r="I186" s="60">
        <v>1366.2</v>
      </c>
      <c r="J186" s="63">
        <v>12336.8</v>
      </c>
      <c r="K186" s="60">
        <v>0</v>
      </c>
    </row>
    <row r="187" spans="1:11" hidden="1">
      <c r="A187" s="58">
        <v>3038</v>
      </c>
      <c r="B187" s="58" t="s">
        <v>78</v>
      </c>
      <c r="C187" s="58">
        <v>1293</v>
      </c>
      <c r="D187" s="63">
        <v>7818</v>
      </c>
      <c r="E187" s="58">
        <v>0.65</v>
      </c>
      <c r="F187" s="60">
        <v>7818</v>
      </c>
      <c r="G187" s="60">
        <v>4900.49</v>
      </c>
      <c r="H187" s="60">
        <v>0</v>
      </c>
      <c r="I187" s="60">
        <v>840.45</v>
      </c>
      <c r="J187" s="63">
        <v>6977.55</v>
      </c>
      <c r="K187" s="60">
        <v>2077.06</v>
      </c>
    </row>
    <row r="188" spans="1:11" hidden="1">
      <c r="A188" s="58">
        <v>3050</v>
      </c>
      <c r="B188" s="58" t="s">
        <v>78</v>
      </c>
      <c r="C188" s="58">
        <v>966</v>
      </c>
      <c r="D188" s="63">
        <v>5823</v>
      </c>
      <c r="E188" s="58">
        <v>0.6</v>
      </c>
      <c r="F188" s="60">
        <v>5823</v>
      </c>
      <c r="G188" s="60">
        <v>5243.4</v>
      </c>
      <c r="H188" s="60">
        <v>0</v>
      </c>
      <c r="I188" s="60">
        <v>579.6</v>
      </c>
      <c r="J188" s="63">
        <v>5243.4</v>
      </c>
      <c r="K188" s="60">
        <v>0</v>
      </c>
    </row>
    <row r="189" spans="1:11" hidden="1">
      <c r="A189" s="58">
        <v>3051</v>
      </c>
      <c r="B189" s="58" t="s">
        <v>78</v>
      </c>
      <c r="C189" s="58">
        <v>584</v>
      </c>
      <c r="D189" s="63">
        <v>3546</v>
      </c>
      <c r="E189" s="58">
        <v>0.6</v>
      </c>
      <c r="F189" s="60">
        <v>3546</v>
      </c>
      <c r="G189" s="60">
        <v>3195.6</v>
      </c>
      <c r="H189" s="60">
        <v>0</v>
      </c>
      <c r="I189" s="60">
        <v>350.4</v>
      </c>
      <c r="J189" s="63">
        <v>3195.6</v>
      </c>
      <c r="K189" s="60">
        <v>0</v>
      </c>
    </row>
    <row r="190" spans="1:11" hidden="1">
      <c r="A190" s="58">
        <v>3065</v>
      </c>
      <c r="B190" s="58" t="s">
        <v>78</v>
      </c>
      <c r="C190" s="58">
        <v>14957</v>
      </c>
      <c r="D190" s="63">
        <v>89948</v>
      </c>
      <c r="E190" s="58">
        <v>0.65</v>
      </c>
      <c r="F190" s="60">
        <v>89948</v>
      </c>
      <c r="G190" s="60">
        <v>80225.95</v>
      </c>
      <c r="H190" s="60">
        <v>0</v>
      </c>
      <c r="I190" s="60">
        <v>9722.0499999999993</v>
      </c>
      <c r="J190" s="63">
        <v>80225.95</v>
      </c>
      <c r="K190" s="60">
        <v>0</v>
      </c>
    </row>
    <row r="191" spans="1:11" hidden="1">
      <c r="A191" s="58">
        <v>3074</v>
      </c>
      <c r="B191" s="58" t="s">
        <v>78</v>
      </c>
      <c r="C191" s="58">
        <v>1861</v>
      </c>
      <c r="D191" s="63">
        <v>11220</v>
      </c>
      <c r="E191" s="58">
        <v>0.6</v>
      </c>
      <c r="F191" s="60">
        <v>11220</v>
      </c>
      <c r="G191" s="60">
        <v>10103.4</v>
      </c>
      <c r="H191" s="60">
        <v>0</v>
      </c>
      <c r="I191" s="60">
        <v>1116.5999999999999</v>
      </c>
      <c r="J191" s="63">
        <v>10103.4</v>
      </c>
      <c r="K191" s="60">
        <v>0</v>
      </c>
    </row>
    <row r="192" spans="1:11" hidden="1">
      <c r="A192" s="58">
        <v>3084</v>
      </c>
      <c r="B192" s="58" t="s">
        <v>78</v>
      </c>
      <c r="C192" s="58">
        <v>2038</v>
      </c>
      <c r="D192" s="63">
        <v>12288</v>
      </c>
      <c r="E192" s="58">
        <v>0.6</v>
      </c>
      <c r="F192" s="60">
        <v>12288</v>
      </c>
      <c r="G192" s="60">
        <v>11065.2</v>
      </c>
      <c r="H192" s="60">
        <v>0</v>
      </c>
      <c r="I192" s="60">
        <v>1222.8</v>
      </c>
      <c r="J192" s="63">
        <v>11065.2</v>
      </c>
      <c r="K192" s="60">
        <v>0</v>
      </c>
    </row>
    <row r="193" spans="1:11" hidden="1">
      <c r="A193" s="58">
        <v>3106</v>
      </c>
      <c r="B193" s="58" t="s">
        <v>79</v>
      </c>
      <c r="C193" s="58">
        <v>5656</v>
      </c>
      <c r="D193" s="63">
        <v>34073</v>
      </c>
      <c r="E193" s="58">
        <v>0.75</v>
      </c>
      <c r="F193" s="60">
        <v>34073</v>
      </c>
      <c r="G193" s="60">
        <v>29831</v>
      </c>
      <c r="H193" s="60">
        <v>0</v>
      </c>
      <c r="I193" s="60">
        <v>4242</v>
      </c>
      <c r="J193" s="63">
        <v>29831</v>
      </c>
      <c r="K193" s="60">
        <v>0</v>
      </c>
    </row>
    <row r="194" spans="1:11" hidden="1">
      <c r="A194" s="58">
        <v>3150</v>
      </c>
      <c r="B194" s="58" t="s">
        <v>78</v>
      </c>
      <c r="C194" s="58">
        <v>1392</v>
      </c>
      <c r="D194" s="63">
        <v>8376</v>
      </c>
      <c r="E194" s="58">
        <v>0.65</v>
      </c>
      <c r="F194" s="60">
        <v>8376</v>
      </c>
      <c r="G194" s="60">
        <v>7471.2</v>
      </c>
      <c r="H194" s="60">
        <v>0</v>
      </c>
      <c r="I194" s="60">
        <v>904.8</v>
      </c>
      <c r="J194" s="63">
        <v>7471.2</v>
      </c>
      <c r="K194" s="60">
        <v>0</v>
      </c>
    </row>
    <row r="195" spans="1:11" hidden="1">
      <c r="A195" s="58">
        <v>3157</v>
      </c>
      <c r="B195" s="58" t="s">
        <v>78</v>
      </c>
      <c r="C195" s="58">
        <v>499</v>
      </c>
      <c r="D195" s="63">
        <v>3031</v>
      </c>
      <c r="E195" s="58">
        <v>0.6</v>
      </c>
      <c r="F195" s="60">
        <v>3031</v>
      </c>
      <c r="G195" s="60">
        <v>295</v>
      </c>
      <c r="H195" s="60">
        <v>0</v>
      </c>
      <c r="I195" s="60">
        <v>299.39999999999998</v>
      </c>
      <c r="J195" s="63">
        <v>2731.6</v>
      </c>
      <c r="K195" s="60">
        <v>2436.6</v>
      </c>
    </row>
    <row r="196" spans="1:11" hidden="1">
      <c r="A196" s="58">
        <v>3180</v>
      </c>
      <c r="B196" s="58" t="s">
        <v>78</v>
      </c>
      <c r="C196" s="58">
        <v>372</v>
      </c>
      <c r="D196" s="63">
        <v>2244</v>
      </c>
      <c r="E196" s="58">
        <v>0.6</v>
      </c>
      <c r="F196" s="60">
        <v>2244</v>
      </c>
      <c r="G196" s="60">
        <v>2020.8</v>
      </c>
      <c r="H196" s="60">
        <v>0</v>
      </c>
      <c r="I196" s="60">
        <v>223.2</v>
      </c>
      <c r="J196" s="63">
        <v>2020.8</v>
      </c>
      <c r="K196" s="60">
        <v>0</v>
      </c>
    </row>
    <row r="197" spans="1:11" hidden="1">
      <c r="A197" s="58">
        <v>3185</v>
      </c>
      <c r="B197" s="58" t="s">
        <v>78</v>
      </c>
      <c r="C197" s="58">
        <v>3522</v>
      </c>
      <c r="D197" s="63">
        <v>21202</v>
      </c>
      <c r="E197" s="58">
        <v>0.6</v>
      </c>
      <c r="F197" s="60">
        <v>21202</v>
      </c>
      <c r="G197" s="60">
        <v>19088.8</v>
      </c>
      <c r="H197" s="60">
        <v>0</v>
      </c>
      <c r="I197" s="60">
        <v>2113.1999999999998</v>
      </c>
      <c r="J197" s="63">
        <v>19088.8</v>
      </c>
      <c r="K197" s="60">
        <v>0</v>
      </c>
    </row>
    <row r="198" spans="1:11" hidden="1">
      <c r="A198" s="58">
        <v>3188</v>
      </c>
      <c r="B198" s="58" t="s">
        <v>78</v>
      </c>
      <c r="C198" s="58">
        <v>1553</v>
      </c>
      <c r="D198" s="63">
        <v>9372</v>
      </c>
      <c r="E198" s="58">
        <v>0.6</v>
      </c>
      <c r="F198" s="60">
        <v>9372</v>
      </c>
      <c r="G198" s="60">
        <v>8440.2000000000007</v>
      </c>
      <c r="H198" s="60">
        <v>0</v>
      </c>
      <c r="I198" s="60">
        <v>931.8</v>
      </c>
      <c r="J198" s="63">
        <v>8440.2000000000007</v>
      </c>
      <c r="K198" s="60">
        <v>0</v>
      </c>
    </row>
    <row r="199" spans="1:11" hidden="1">
      <c r="A199" s="58">
        <v>3202</v>
      </c>
      <c r="B199" s="58" t="s">
        <v>78</v>
      </c>
      <c r="C199" s="58">
        <v>36</v>
      </c>
      <c r="D199" s="63">
        <v>216</v>
      </c>
      <c r="E199" s="58">
        <v>0.6</v>
      </c>
      <c r="F199" s="60">
        <v>216</v>
      </c>
      <c r="G199" s="60">
        <v>194.4</v>
      </c>
      <c r="H199" s="60">
        <v>0</v>
      </c>
      <c r="I199" s="60">
        <v>21.6</v>
      </c>
      <c r="J199" s="63">
        <v>194.4</v>
      </c>
      <c r="K199" s="60">
        <v>0</v>
      </c>
    </row>
    <row r="200" spans="1:11" hidden="1">
      <c r="A200" s="58">
        <v>3203</v>
      </c>
      <c r="B200" s="58" t="s">
        <v>78</v>
      </c>
      <c r="C200" s="58">
        <v>1886</v>
      </c>
      <c r="D200" s="63">
        <v>11480</v>
      </c>
      <c r="E200" s="58">
        <v>0.6</v>
      </c>
      <c r="F200" s="60">
        <v>11480</v>
      </c>
      <c r="G200" s="60">
        <v>10348.4</v>
      </c>
      <c r="H200" s="60">
        <v>0</v>
      </c>
      <c r="I200" s="60">
        <v>1131.5999999999999</v>
      </c>
      <c r="J200" s="63">
        <v>10348.4</v>
      </c>
      <c r="K200" s="60">
        <v>0</v>
      </c>
    </row>
    <row r="201" spans="1:11" hidden="1">
      <c r="A201" s="58">
        <v>3208</v>
      </c>
      <c r="B201" s="58" t="s">
        <v>78</v>
      </c>
      <c r="C201" s="58">
        <v>543</v>
      </c>
      <c r="D201" s="63">
        <v>3297</v>
      </c>
      <c r="E201" s="58">
        <v>0.6</v>
      </c>
      <c r="F201" s="60">
        <v>3297</v>
      </c>
      <c r="G201" s="60">
        <v>2971.2</v>
      </c>
      <c r="H201" s="60">
        <v>0</v>
      </c>
      <c r="I201" s="60">
        <v>325.8</v>
      </c>
      <c r="J201" s="63">
        <v>2971.2</v>
      </c>
      <c r="K201" s="60">
        <v>0</v>
      </c>
    </row>
    <row r="202" spans="1:11" hidden="1">
      <c r="A202" s="58">
        <v>3213</v>
      </c>
      <c r="B202" s="58" t="s">
        <v>78</v>
      </c>
      <c r="C202" s="58">
        <v>1206</v>
      </c>
      <c r="D202" s="63">
        <v>7292</v>
      </c>
      <c r="E202" s="58">
        <v>0.6</v>
      </c>
      <c r="F202" s="60">
        <v>7292</v>
      </c>
      <c r="G202" s="60">
        <v>6568.4</v>
      </c>
      <c r="H202" s="60">
        <v>0</v>
      </c>
      <c r="I202" s="60">
        <v>723.6</v>
      </c>
      <c r="J202" s="63">
        <v>6568.4</v>
      </c>
      <c r="K202" s="60">
        <v>0</v>
      </c>
    </row>
    <row r="203" spans="1:11" hidden="1">
      <c r="A203" s="58">
        <v>3222</v>
      </c>
      <c r="B203" s="58" t="s">
        <v>78</v>
      </c>
      <c r="C203" s="58">
        <v>2133</v>
      </c>
      <c r="D203" s="63">
        <v>12907</v>
      </c>
      <c r="E203" s="58">
        <v>0.6</v>
      </c>
      <c r="F203" s="60">
        <v>12907</v>
      </c>
      <c r="G203" s="60">
        <v>11627.2</v>
      </c>
      <c r="H203" s="60">
        <v>0</v>
      </c>
      <c r="I203" s="60">
        <v>1279.8</v>
      </c>
      <c r="J203" s="63">
        <v>11627.2</v>
      </c>
      <c r="K203" s="60">
        <v>0</v>
      </c>
    </row>
    <row r="204" spans="1:11" hidden="1">
      <c r="A204" s="58">
        <v>3224</v>
      </c>
      <c r="B204" s="58" t="s">
        <v>78</v>
      </c>
      <c r="C204" s="58">
        <v>743</v>
      </c>
      <c r="D204" s="63">
        <v>4506</v>
      </c>
      <c r="E204" s="58">
        <v>0.6</v>
      </c>
      <c r="F204" s="60">
        <v>4506</v>
      </c>
      <c r="G204" s="60">
        <v>4060.2</v>
      </c>
      <c r="H204" s="60">
        <v>0</v>
      </c>
      <c r="I204" s="60">
        <v>445.8</v>
      </c>
      <c r="J204" s="63">
        <v>4060.2</v>
      </c>
      <c r="K204" s="60">
        <v>0</v>
      </c>
    </row>
    <row r="205" spans="1:11" hidden="1">
      <c r="A205" s="58">
        <v>3225</v>
      </c>
      <c r="B205" s="58" t="s">
        <v>78</v>
      </c>
      <c r="C205" s="58">
        <v>1658</v>
      </c>
      <c r="D205" s="63">
        <v>10022</v>
      </c>
      <c r="E205" s="58">
        <v>0.6</v>
      </c>
      <c r="F205" s="60">
        <v>10022</v>
      </c>
      <c r="G205" s="60">
        <v>9027.2000000000007</v>
      </c>
      <c r="H205" s="60">
        <v>0</v>
      </c>
      <c r="I205" s="60">
        <v>994.8</v>
      </c>
      <c r="J205" s="63">
        <v>9027.2000000000007</v>
      </c>
      <c r="K205" s="60">
        <v>0</v>
      </c>
    </row>
    <row r="206" spans="1:11" hidden="1">
      <c r="A206" s="58">
        <v>3241</v>
      </c>
      <c r="B206" s="58" t="s">
        <v>78</v>
      </c>
      <c r="C206" s="58">
        <v>1095</v>
      </c>
      <c r="D206" s="63">
        <v>6622</v>
      </c>
      <c r="E206" s="58">
        <v>0.6</v>
      </c>
      <c r="F206" s="60">
        <v>6622</v>
      </c>
      <c r="G206" s="60">
        <v>5965</v>
      </c>
      <c r="H206" s="60">
        <v>0</v>
      </c>
      <c r="I206" s="60">
        <v>657</v>
      </c>
      <c r="J206" s="63">
        <v>5965</v>
      </c>
      <c r="K206" s="60">
        <v>0</v>
      </c>
    </row>
    <row r="207" spans="1:11" hidden="1">
      <c r="A207" s="58">
        <v>3252</v>
      </c>
      <c r="B207" s="58" t="s">
        <v>78</v>
      </c>
      <c r="C207" s="58">
        <v>0</v>
      </c>
      <c r="D207" s="63">
        <v>0</v>
      </c>
      <c r="F207" s="60">
        <v>0</v>
      </c>
      <c r="G207" s="60">
        <v>0</v>
      </c>
      <c r="H207" s="60">
        <v>0</v>
      </c>
      <c r="I207" s="60">
        <v>0</v>
      </c>
      <c r="J207" s="63">
        <v>0</v>
      </c>
      <c r="K207" s="60">
        <v>0</v>
      </c>
    </row>
    <row r="208" spans="1:11" hidden="1">
      <c r="A208" s="58">
        <v>3272</v>
      </c>
      <c r="B208" s="58" t="s">
        <v>78</v>
      </c>
      <c r="C208" s="58">
        <v>539</v>
      </c>
      <c r="D208" s="63">
        <v>3251</v>
      </c>
      <c r="E208" s="58">
        <v>0.6</v>
      </c>
      <c r="F208" s="60">
        <v>3251</v>
      </c>
      <c r="G208" s="60">
        <v>2927.6</v>
      </c>
      <c r="H208" s="60">
        <v>0</v>
      </c>
      <c r="I208" s="60">
        <v>323.39999999999998</v>
      </c>
      <c r="J208" s="63">
        <v>2927.6</v>
      </c>
      <c r="K208" s="60">
        <v>0</v>
      </c>
    </row>
    <row r="209" spans="1:11" hidden="1">
      <c r="A209" s="58">
        <v>3283</v>
      </c>
      <c r="B209" s="58" t="s">
        <v>78</v>
      </c>
      <c r="C209" s="58">
        <v>489</v>
      </c>
      <c r="D209" s="63">
        <v>2947</v>
      </c>
      <c r="E209" s="58">
        <v>0.6</v>
      </c>
      <c r="F209" s="60">
        <v>2947</v>
      </c>
      <c r="G209" s="60">
        <v>2653.6</v>
      </c>
      <c r="H209" s="60">
        <v>0</v>
      </c>
      <c r="I209" s="60">
        <v>293.39999999999998</v>
      </c>
      <c r="J209" s="63">
        <v>2653.6</v>
      </c>
      <c r="K209" s="60">
        <v>0</v>
      </c>
    </row>
    <row r="210" spans="1:11" hidden="1">
      <c r="A210" s="58">
        <v>3307</v>
      </c>
      <c r="B210" s="58" t="s">
        <v>78</v>
      </c>
      <c r="C210" s="58">
        <v>0</v>
      </c>
      <c r="D210" s="63">
        <v>0</v>
      </c>
      <c r="F210" s="60">
        <v>0</v>
      </c>
      <c r="G210" s="60">
        <v>0</v>
      </c>
      <c r="H210" s="60">
        <v>0</v>
      </c>
      <c r="I210" s="60">
        <v>0</v>
      </c>
      <c r="J210" s="63">
        <v>0</v>
      </c>
      <c r="K210" s="60">
        <v>0</v>
      </c>
    </row>
    <row r="211" spans="1:11" hidden="1">
      <c r="A211" s="58">
        <v>3321</v>
      </c>
      <c r="B211" s="58" t="s">
        <v>78</v>
      </c>
      <c r="C211" s="58">
        <v>579</v>
      </c>
      <c r="D211" s="63">
        <v>3495</v>
      </c>
      <c r="E211" s="58">
        <v>0.6</v>
      </c>
      <c r="F211" s="60">
        <v>3495</v>
      </c>
      <c r="G211" s="60">
        <v>3147.6</v>
      </c>
      <c r="H211" s="60">
        <v>0</v>
      </c>
      <c r="I211" s="60">
        <v>347.4</v>
      </c>
      <c r="J211" s="63">
        <v>3147.6</v>
      </c>
      <c r="K211" s="60">
        <v>0</v>
      </c>
    </row>
    <row r="212" spans="1:11" hidden="1">
      <c r="A212" s="58">
        <v>3324</v>
      </c>
      <c r="B212" s="58" t="s">
        <v>78</v>
      </c>
      <c r="C212" s="58">
        <v>2144</v>
      </c>
      <c r="D212" s="63">
        <v>13001</v>
      </c>
      <c r="E212" s="58">
        <v>0.6</v>
      </c>
      <c r="F212" s="60">
        <v>13001</v>
      </c>
      <c r="G212" s="60">
        <v>11714.6</v>
      </c>
      <c r="H212" s="60">
        <v>0</v>
      </c>
      <c r="I212" s="60">
        <v>1286.4000000000001</v>
      </c>
      <c r="J212" s="63">
        <v>11714.6</v>
      </c>
      <c r="K212" s="60">
        <v>0</v>
      </c>
    </row>
    <row r="213" spans="1:11" hidden="1">
      <c r="A213" s="58">
        <v>3327</v>
      </c>
      <c r="B213" s="58" t="s">
        <v>78</v>
      </c>
      <c r="C213" s="58">
        <v>368</v>
      </c>
      <c r="D213" s="63">
        <v>2216</v>
      </c>
      <c r="E213" s="58">
        <v>0.6</v>
      </c>
      <c r="F213" s="60">
        <v>2216</v>
      </c>
      <c r="G213" s="60">
        <v>1995.2</v>
      </c>
      <c r="H213" s="60">
        <v>0</v>
      </c>
      <c r="I213" s="60">
        <v>220.8</v>
      </c>
      <c r="J213" s="63">
        <v>1995.2</v>
      </c>
      <c r="K213" s="60">
        <v>0</v>
      </c>
    </row>
    <row r="214" spans="1:11" hidden="1">
      <c r="A214" s="58">
        <v>3330</v>
      </c>
      <c r="B214" s="58" t="s">
        <v>78</v>
      </c>
      <c r="C214" s="58">
        <v>4480</v>
      </c>
      <c r="D214" s="63">
        <v>27031</v>
      </c>
      <c r="E214" s="58">
        <v>0.6</v>
      </c>
      <c r="F214" s="60">
        <v>27031</v>
      </c>
      <c r="G214" s="60">
        <v>24343</v>
      </c>
      <c r="H214" s="60">
        <v>0</v>
      </c>
      <c r="I214" s="60">
        <v>2688</v>
      </c>
      <c r="J214" s="63">
        <v>24343</v>
      </c>
      <c r="K214" s="60">
        <v>0</v>
      </c>
    </row>
    <row r="215" spans="1:11" hidden="1">
      <c r="A215" s="58">
        <v>3335</v>
      </c>
      <c r="B215" s="58" t="s">
        <v>78</v>
      </c>
      <c r="C215" s="58">
        <v>6176</v>
      </c>
      <c r="D215" s="63">
        <v>37306</v>
      </c>
      <c r="E215" s="58">
        <v>0.65</v>
      </c>
      <c r="F215" s="60">
        <v>37306</v>
      </c>
      <c r="G215" s="60">
        <v>30484.32</v>
      </c>
      <c r="H215" s="60">
        <v>0</v>
      </c>
      <c r="I215" s="60">
        <v>4014.4</v>
      </c>
      <c r="J215" s="63">
        <v>33291.599999999999</v>
      </c>
      <c r="K215" s="60">
        <v>2807.28</v>
      </c>
    </row>
    <row r="216" spans="1:11" hidden="1">
      <c r="A216" s="58">
        <v>3343</v>
      </c>
      <c r="B216" s="58" t="s">
        <v>78</v>
      </c>
      <c r="C216" s="58">
        <v>1708</v>
      </c>
      <c r="D216" s="63">
        <v>10288</v>
      </c>
      <c r="E216" s="58">
        <v>0.65</v>
      </c>
      <c r="F216" s="60">
        <v>10288</v>
      </c>
      <c r="G216" s="60">
        <v>9177.7999999999993</v>
      </c>
      <c r="H216" s="60">
        <v>0</v>
      </c>
      <c r="I216" s="60">
        <v>1110.2</v>
      </c>
      <c r="J216" s="63">
        <v>9177.7999999999993</v>
      </c>
      <c r="K216" s="60">
        <v>0</v>
      </c>
    </row>
    <row r="217" spans="1:11" hidden="1">
      <c r="A217" s="58">
        <v>3345</v>
      </c>
      <c r="B217" s="58" t="s">
        <v>78</v>
      </c>
      <c r="C217" s="58">
        <v>3188</v>
      </c>
      <c r="D217" s="63">
        <v>19163</v>
      </c>
      <c r="E217" s="58">
        <v>0.65</v>
      </c>
      <c r="F217" s="60">
        <v>19163</v>
      </c>
      <c r="G217" s="60">
        <v>17090.8</v>
      </c>
      <c r="H217" s="60">
        <v>0</v>
      </c>
      <c r="I217" s="60">
        <v>2072.1999999999998</v>
      </c>
      <c r="J217" s="63">
        <v>17090.8</v>
      </c>
      <c r="K217" s="60">
        <v>0</v>
      </c>
    </row>
    <row r="218" spans="1:11" hidden="1">
      <c r="A218" s="58">
        <v>3355</v>
      </c>
      <c r="B218" s="58" t="s">
        <v>78</v>
      </c>
      <c r="C218" s="58">
        <v>2509</v>
      </c>
      <c r="D218" s="63">
        <v>15136</v>
      </c>
      <c r="E218" s="58">
        <v>0.6</v>
      </c>
      <c r="F218" s="60">
        <v>15136</v>
      </c>
      <c r="G218" s="60">
        <v>13630.6</v>
      </c>
      <c r="H218" s="60">
        <v>7126.98</v>
      </c>
      <c r="I218" s="60">
        <v>1505.4</v>
      </c>
      <c r="J218" s="63">
        <v>13630.6</v>
      </c>
      <c r="K218" s="60">
        <v>0</v>
      </c>
    </row>
    <row r="219" spans="1:11" hidden="1">
      <c r="A219" s="58">
        <v>3356</v>
      </c>
      <c r="B219" s="58" t="s">
        <v>78</v>
      </c>
      <c r="C219" s="58">
        <v>2462</v>
      </c>
      <c r="D219" s="63">
        <v>14838</v>
      </c>
      <c r="E219" s="58">
        <v>0.6</v>
      </c>
      <c r="F219" s="60">
        <v>14838</v>
      </c>
      <c r="G219" s="60">
        <v>13360.8</v>
      </c>
      <c r="H219" s="60">
        <v>0</v>
      </c>
      <c r="I219" s="60">
        <v>1477.2</v>
      </c>
      <c r="J219" s="63">
        <v>13360.8</v>
      </c>
      <c r="K219" s="60">
        <v>0</v>
      </c>
    </row>
    <row r="220" spans="1:11" hidden="1">
      <c r="A220" s="58">
        <v>3358</v>
      </c>
      <c r="B220" s="58" t="s">
        <v>78</v>
      </c>
      <c r="C220" s="58">
        <v>8459</v>
      </c>
      <c r="D220" s="63">
        <v>50946</v>
      </c>
      <c r="E220" s="58">
        <v>0.65</v>
      </c>
      <c r="F220" s="60">
        <v>50946</v>
      </c>
      <c r="G220" s="60">
        <v>45447.65</v>
      </c>
      <c r="H220" s="60">
        <v>0</v>
      </c>
      <c r="I220" s="60">
        <v>5498.35</v>
      </c>
      <c r="J220" s="63">
        <v>45447.65</v>
      </c>
      <c r="K220" s="60">
        <v>0</v>
      </c>
    </row>
    <row r="221" spans="1:11" hidden="1">
      <c r="A221" s="58">
        <v>3360</v>
      </c>
      <c r="B221" s="58" t="s">
        <v>78</v>
      </c>
      <c r="C221" s="58">
        <v>528</v>
      </c>
      <c r="D221" s="63">
        <v>3180</v>
      </c>
      <c r="E221" s="58">
        <v>0.6</v>
      </c>
      <c r="F221" s="60">
        <v>3180</v>
      </c>
      <c r="G221" s="60">
        <v>2863.2</v>
      </c>
      <c r="H221" s="60">
        <v>0</v>
      </c>
      <c r="I221" s="60">
        <v>316.8</v>
      </c>
      <c r="J221" s="63">
        <v>2863.2</v>
      </c>
      <c r="K221" s="60">
        <v>0</v>
      </c>
    </row>
    <row r="222" spans="1:11" hidden="1">
      <c r="A222" s="58">
        <v>3363</v>
      </c>
      <c r="B222" s="58" t="s">
        <v>79</v>
      </c>
      <c r="C222" s="58">
        <v>256</v>
      </c>
      <c r="D222" s="63">
        <v>1539</v>
      </c>
      <c r="E222" s="58">
        <v>0.7</v>
      </c>
      <c r="F222" s="60">
        <v>1539</v>
      </c>
      <c r="G222" s="60">
        <v>1359.8</v>
      </c>
      <c r="H222" s="60">
        <v>0</v>
      </c>
      <c r="I222" s="60">
        <v>179.2</v>
      </c>
      <c r="J222" s="63">
        <v>1359.8</v>
      </c>
      <c r="K222" s="60">
        <v>0</v>
      </c>
    </row>
    <row r="223" spans="1:11" hidden="1">
      <c r="A223" s="58">
        <v>3370</v>
      </c>
      <c r="B223" s="58" t="s">
        <v>78</v>
      </c>
      <c r="C223" s="58">
        <v>0</v>
      </c>
      <c r="D223" s="63">
        <v>0</v>
      </c>
      <c r="F223" s="60">
        <v>0</v>
      </c>
      <c r="G223" s="60">
        <v>0</v>
      </c>
      <c r="H223" s="60">
        <v>0</v>
      </c>
      <c r="I223" s="60">
        <v>0</v>
      </c>
      <c r="J223" s="63">
        <v>0</v>
      </c>
      <c r="K223" s="60">
        <v>0</v>
      </c>
    </row>
    <row r="224" spans="1:11" hidden="1">
      <c r="A224" s="58">
        <v>3385</v>
      </c>
      <c r="B224" s="58" t="s">
        <v>78</v>
      </c>
      <c r="C224" s="58">
        <v>5851</v>
      </c>
      <c r="D224" s="63">
        <v>35200</v>
      </c>
      <c r="E224" s="58">
        <v>0.65</v>
      </c>
      <c r="F224" s="60">
        <v>35200</v>
      </c>
      <c r="G224" s="60">
        <v>25943</v>
      </c>
      <c r="H224" s="60">
        <v>0</v>
      </c>
      <c r="I224" s="60">
        <v>3803.15</v>
      </c>
      <c r="J224" s="63">
        <v>31396.85</v>
      </c>
      <c r="K224" s="60">
        <v>5453.85</v>
      </c>
    </row>
    <row r="225" spans="1:11" hidden="1">
      <c r="A225" s="58">
        <v>3392</v>
      </c>
      <c r="B225" s="58" t="s">
        <v>78</v>
      </c>
      <c r="C225" s="58">
        <v>360</v>
      </c>
      <c r="D225" s="63">
        <v>2161</v>
      </c>
      <c r="E225" s="58">
        <v>0.6</v>
      </c>
      <c r="F225" s="60">
        <v>2161</v>
      </c>
      <c r="G225" s="60">
        <v>1945</v>
      </c>
      <c r="H225" s="60">
        <v>0</v>
      </c>
      <c r="I225" s="60">
        <v>216</v>
      </c>
      <c r="J225" s="63">
        <v>1945</v>
      </c>
      <c r="K225" s="60">
        <v>0</v>
      </c>
    </row>
    <row r="226" spans="1:11" hidden="1">
      <c r="A226" s="58">
        <v>3407</v>
      </c>
      <c r="B226" s="58" t="s">
        <v>78</v>
      </c>
      <c r="C226" s="58">
        <v>10376</v>
      </c>
      <c r="D226" s="63">
        <v>62634</v>
      </c>
      <c r="E226" s="58">
        <v>0.65</v>
      </c>
      <c r="F226" s="60">
        <v>62634</v>
      </c>
      <c r="G226" s="60">
        <v>55889.599999999999</v>
      </c>
      <c r="H226" s="60">
        <v>8029</v>
      </c>
      <c r="I226" s="60">
        <v>6744.4</v>
      </c>
      <c r="J226" s="63">
        <v>55889.599999999999</v>
      </c>
      <c r="K226" s="60">
        <v>0</v>
      </c>
    </row>
    <row r="227" spans="1:11" hidden="1">
      <c r="A227" s="58">
        <v>3427</v>
      </c>
      <c r="B227" s="58" t="s">
        <v>78</v>
      </c>
      <c r="C227" s="58">
        <v>4327</v>
      </c>
      <c r="D227" s="63">
        <v>26095</v>
      </c>
      <c r="E227" s="58">
        <v>0.65</v>
      </c>
      <c r="F227" s="60">
        <v>26095</v>
      </c>
      <c r="G227" s="60">
        <v>23282.45</v>
      </c>
      <c r="H227" s="60">
        <v>0</v>
      </c>
      <c r="I227" s="60">
        <v>2812.55</v>
      </c>
      <c r="J227" s="63">
        <v>23282.45</v>
      </c>
      <c r="K227" s="60">
        <v>0</v>
      </c>
    </row>
    <row r="228" spans="1:11" hidden="1">
      <c r="A228" s="58">
        <v>3428</v>
      </c>
      <c r="B228" s="58" t="s">
        <v>78</v>
      </c>
      <c r="C228" s="58">
        <v>1948</v>
      </c>
      <c r="D228" s="63">
        <v>11731</v>
      </c>
      <c r="E228" s="58">
        <v>0.6</v>
      </c>
      <c r="F228" s="60">
        <v>11731</v>
      </c>
      <c r="G228" s="60">
        <v>10562.2</v>
      </c>
      <c r="H228" s="60">
        <v>0</v>
      </c>
      <c r="I228" s="60">
        <v>1168.8</v>
      </c>
      <c r="J228" s="63">
        <v>10562.2</v>
      </c>
      <c r="K228" s="60">
        <v>0</v>
      </c>
    </row>
    <row r="229" spans="1:11" hidden="1">
      <c r="A229" s="58">
        <v>3436</v>
      </c>
      <c r="B229" s="58" t="s">
        <v>78</v>
      </c>
      <c r="C229" s="58">
        <v>1852</v>
      </c>
      <c r="D229" s="63">
        <v>11148</v>
      </c>
      <c r="E229" s="58">
        <v>0.6</v>
      </c>
      <c r="F229" s="60">
        <v>11148</v>
      </c>
      <c r="G229" s="60">
        <v>10036.799999999999</v>
      </c>
      <c r="H229" s="60">
        <v>0</v>
      </c>
      <c r="I229" s="60">
        <v>1111.2</v>
      </c>
      <c r="J229" s="63">
        <v>10036.799999999999</v>
      </c>
      <c r="K229" s="60">
        <v>0</v>
      </c>
    </row>
    <row r="230" spans="1:11" hidden="1">
      <c r="A230" s="58">
        <v>3444</v>
      </c>
      <c r="B230" s="58" t="s">
        <v>78</v>
      </c>
      <c r="C230" s="58">
        <v>3409</v>
      </c>
      <c r="D230" s="63">
        <v>20546</v>
      </c>
      <c r="E230" s="58">
        <v>0.6</v>
      </c>
      <c r="F230" s="60">
        <v>20546</v>
      </c>
      <c r="G230" s="60">
        <v>18500.599999999999</v>
      </c>
      <c r="H230" s="60">
        <v>0</v>
      </c>
      <c r="I230" s="60">
        <v>2045.4</v>
      </c>
      <c r="J230" s="63">
        <v>18500.599999999999</v>
      </c>
      <c r="K230" s="60">
        <v>0</v>
      </c>
    </row>
    <row r="231" spans="1:11" hidden="1">
      <c r="A231" s="58">
        <v>3445</v>
      </c>
      <c r="B231" s="58" t="s">
        <v>78</v>
      </c>
      <c r="C231" s="58">
        <v>8811</v>
      </c>
      <c r="D231" s="63">
        <v>53035</v>
      </c>
      <c r="E231" s="58">
        <v>0.65</v>
      </c>
      <c r="F231" s="60">
        <v>53035</v>
      </c>
      <c r="G231" s="60">
        <v>47307.85</v>
      </c>
      <c r="H231" s="60">
        <v>0</v>
      </c>
      <c r="I231" s="60">
        <v>5727.15</v>
      </c>
      <c r="J231" s="63">
        <v>47307.85</v>
      </c>
      <c r="K231" s="60">
        <v>0</v>
      </c>
    </row>
    <row r="232" spans="1:11" hidden="1">
      <c r="A232" s="58">
        <v>3465</v>
      </c>
      <c r="B232" s="58" t="s">
        <v>78</v>
      </c>
      <c r="C232" s="58">
        <v>1004</v>
      </c>
      <c r="D232" s="63">
        <v>6088</v>
      </c>
      <c r="E232" s="58">
        <v>0.6</v>
      </c>
      <c r="F232" s="60">
        <v>6088</v>
      </c>
      <c r="G232" s="60">
        <v>5485.6</v>
      </c>
      <c r="H232" s="60">
        <v>0</v>
      </c>
      <c r="I232" s="60">
        <v>602.4</v>
      </c>
      <c r="J232" s="63">
        <v>5485.6</v>
      </c>
      <c r="K232" s="60">
        <v>0</v>
      </c>
    </row>
    <row r="233" spans="1:11" hidden="1">
      <c r="A233" s="58">
        <v>3466</v>
      </c>
      <c r="B233" s="58" t="s">
        <v>78</v>
      </c>
      <c r="C233" s="58">
        <v>3140</v>
      </c>
      <c r="D233" s="63">
        <v>18967</v>
      </c>
      <c r="E233" s="58">
        <v>0.6</v>
      </c>
      <c r="F233" s="60">
        <v>18967</v>
      </c>
      <c r="G233" s="60">
        <v>17083</v>
      </c>
      <c r="H233" s="60">
        <v>0</v>
      </c>
      <c r="I233" s="60">
        <v>1884</v>
      </c>
      <c r="J233" s="63">
        <v>17083</v>
      </c>
      <c r="K233" s="60">
        <v>0</v>
      </c>
    </row>
    <row r="234" spans="1:11" hidden="1">
      <c r="A234" s="58">
        <v>3468</v>
      </c>
      <c r="B234" s="58" t="s">
        <v>78</v>
      </c>
      <c r="C234" s="58">
        <v>0</v>
      </c>
      <c r="D234" s="63">
        <v>0</v>
      </c>
      <c r="F234" s="60">
        <v>0</v>
      </c>
      <c r="G234" s="60">
        <v>0</v>
      </c>
      <c r="H234" s="60">
        <v>0</v>
      </c>
      <c r="I234" s="60">
        <v>0</v>
      </c>
      <c r="J234" s="63">
        <v>0</v>
      </c>
      <c r="K234" s="60">
        <v>0</v>
      </c>
    </row>
    <row r="235" spans="1:11" hidden="1">
      <c r="A235" s="58">
        <v>3473</v>
      </c>
      <c r="B235" s="58" t="s">
        <v>78</v>
      </c>
      <c r="C235" s="58">
        <v>988</v>
      </c>
      <c r="D235" s="63">
        <v>5955</v>
      </c>
      <c r="E235" s="58">
        <v>0.6</v>
      </c>
      <c r="F235" s="60">
        <v>5955</v>
      </c>
      <c r="G235" s="60">
        <v>5362.2</v>
      </c>
      <c r="H235" s="60">
        <v>0</v>
      </c>
      <c r="I235" s="60">
        <v>592.79999999999995</v>
      </c>
      <c r="J235" s="63">
        <v>5362.2</v>
      </c>
      <c r="K235" s="60">
        <v>0</v>
      </c>
    </row>
    <row r="236" spans="1:11" hidden="1">
      <c r="A236" s="58">
        <v>3474</v>
      </c>
      <c r="B236" s="58" t="s">
        <v>78</v>
      </c>
      <c r="C236" s="58">
        <v>1534</v>
      </c>
      <c r="D236" s="63">
        <v>9217</v>
      </c>
      <c r="E236" s="58">
        <v>0.65</v>
      </c>
      <c r="F236" s="60">
        <v>9217</v>
      </c>
      <c r="G236" s="60">
        <v>8219.9</v>
      </c>
      <c r="H236" s="60">
        <v>0</v>
      </c>
      <c r="I236" s="60">
        <v>997.1</v>
      </c>
      <c r="J236" s="63">
        <v>8219.9</v>
      </c>
      <c r="K236" s="60">
        <v>0</v>
      </c>
    </row>
    <row r="237" spans="1:11" hidden="1">
      <c r="A237" s="58">
        <v>3483</v>
      </c>
      <c r="B237" s="58" t="s">
        <v>78</v>
      </c>
      <c r="C237" s="58">
        <v>824</v>
      </c>
      <c r="D237" s="63">
        <v>4957</v>
      </c>
      <c r="E237" s="58">
        <v>0.6</v>
      </c>
      <c r="F237" s="60">
        <v>4957</v>
      </c>
      <c r="G237" s="60">
        <v>4462.6000000000004</v>
      </c>
      <c r="H237" s="60">
        <v>0</v>
      </c>
      <c r="I237" s="60">
        <v>494.4</v>
      </c>
      <c r="J237" s="63">
        <v>4462.6000000000004</v>
      </c>
      <c r="K237" s="60">
        <v>0</v>
      </c>
    </row>
    <row r="238" spans="1:11" hidden="1">
      <c r="A238" s="58">
        <v>3488</v>
      </c>
      <c r="B238" s="58" t="s">
        <v>78</v>
      </c>
      <c r="C238" s="58">
        <v>1003</v>
      </c>
      <c r="D238" s="63">
        <v>6035</v>
      </c>
      <c r="E238" s="58">
        <v>0.6</v>
      </c>
      <c r="F238" s="60">
        <v>6035</v>
      </c>
      <c r="G238" s="60">
        <v>5433.2</v>
      </c>
      <c r="H238" s="60">
        <v>0</v>
      </c>
      <c r="I238" s="60">
        <v>601.79999999999995</v>
      </c>
      <c r="J238" s="63">
        <v>5433.2</v>
      </c>
      <c r="K238" s="60">
        <v>0</v>
      </c>
    </row>
    <row r="239" spans="1:11" hidden="1">
      <c r="A239" s="58">
        <v>3494</v>
      </c>
      <c r="B239" s="58" t="s">
        <v>78</v>
      </c>
      <c r="C239" s="58">
        <v>2035</v>
      </c>
      <c r="D239" s="63">
        <v>12264</v>
      </c>
      <c r="E239" s="58">
        <v>0.6</v>
      </c>
      <c r="F239" s="60">
        <v>12264</v>
      </c>
      <c r="G239" s="60">
        <v>11043</v>
      </c>
      <c r="H239" s="60">
        <v>0</v>
      </c>
      <c r="I239" s="60">
        <v>1221</v>
      </c>
      <c r="J239" s="63">
        <v>11043</v>
      </c>
      <c r="K239" s="60">
        <v>0</v>
      </c>
    </row>
    <row r="240" spans="1:11" hidden="1">
      <c r="A240" s="58">
        <v>3498</v>
      </c>
      <c r="B240" s="58" t="s">
        <v>78</v>
      </c>
      <c r="C240" s="58">
        <v>3234</v>
      </c>
      <c r="D240" s="63">
        <v>19481</v>
      </c>
      <c r="E240" s="58">
        <v>0.6</v>
      </c>
      <c r="F240" s="60">
        <v>19481</v>
      </c>
      <c r="G240" s="60">
        <v>17540.599999999999</v>
      </c>
      <c r="H240" s="60">
        <v>0</v>
      </c>
      <c r="I240" s="60">
        <v>1940.4</v>
      </c>
      <c r="J240" s="63">
        <v>17540.599999999999</v>
      </c>
      <c r="K240" s="60">
        <v>0</v>
      </c>
    </row>
    <row r="241" spans="1:11" hidden="1">
      <c r="A241" s="58">
        <v>3504</v>
      </c>
      <c r="B241" s="58" t="s">
        <v>78</v>
      </c>
      <c r="C241" s="58">
        <v>96</v>
      </c>
      <c r="D241" s="63">
        <v>576</v>
      </c>
      <c r="E241" s="58">
        <v>0.6</v>
      </c>
      <c r="F241" s="60">
        <v>576</v>
      </c>
      <c r="G241" s="60">
        <v>518.4</v>
      </c>
      <c r="H241" s="60">
        <v>0</v>
      </c>
      <c r="I241" s="60">
        <v>57.6</v>
      </c>
      <c r="J241" s="63">
        <v>518.4</v>
      </c>
      <c r="K241" s="60">
        <v>0</v>
      </c>
    </row>
    <row r="242" spans="1:11" hidden="1">
      <c r="A242" s="58">
        <v>3508</v>
      </c>
      <c r="B242" s="58" t="s">
        <v>78</v>
      </c>
      <c r="C242" s="58">
        <v>988</v>
      </c>
      <c r="D242" s="63">
        <v>5988</v>
      </c>
      <c r="E242" s="58">
        <v>0.6</v>
      </c>
      <c r="F242" s="60">
        <v>5988</v>
      </c>
      <c r="G242" s="60">
        <v>5395.2</v>
      </c>
      <c r="H242" s="60">
        <v>0</v>
      </c>
      <c r="I242" s="60">
        <v>592.79999999999995</v>
      </c>
      <c r="J242" s="63">
        <v>5395.2</v>
      </c>
      <c r="K242" s="60">
        <v>0</v>
      </c>
    </row>
    <row r="243" spans="1:11" hidden="1">
      <c r="A243" s="58">
        <v>3509</v>
      </c>
      <c r="B243" s="58" t="s">
        <v>78</v>
      </c>
      <c r="C243" s="58">
        <v>4851</v>
      </c>
      <c r="D243" s="63">
        <v>29155</v>
      </c>
      <c r="E243" s="58">
        <v>0.65</v>
      </c>
      <c r="F243" s="60">
        <v>29155</v>
      </c>
      <c r="G243" s="60">
        <v>26001.85</v>
      </c>
      <c r="H243" s="60">
        <v>0</v>
      </c>
      <c r="I243" s="60">
        <v>3153.15</v>
      </c>
      <c r="J243" s="63">
        <v>26001.85</v>
      </c>
      <c r="K243" s="60">
        <v>0</v>
      </c>
    </row>
    <row r="244" spans="1:11" hidden="1">
      <c r="A244" s="58">
        <v>3510</v>
      </c>
      <c r="B244" s="58" t="s">
        <v>78</v>
      </c>
      <c r="C244" s="58">
        <v>1157</v>
      </c>
      <c r="D244" s="63">
        <v>6962</v>
      </c>
      <c r="E244" s="58">
        <v>0.6</v>
      </c>
      <c r="F244" s="60">
        <v>6962</v>
      </c>
      <c r="G244" s="60">
        <v>6267.8</v>
      </c>
      <c r="H244" s="60">
        <v>0</v>
      </c>
      <c r="I244" s="60">
        <v>694.2</v>
      </c>
      <c r="J244" s="63">
        <v>6267.8</v>
      </c>
      <c r="K244" s="60">
        <v>0</v>
      </c>
    </row>
    <row r="245" spans="1:11" hidden="1">
      <c r="A245" s="58">
        <v>3511</v>
      </c>
      <c r="B245" s="58" t="s">
        <v>78</v>
      </c>
      <c r="C245" s="58">
        <v>1242</v>
      </c>
      <c r="D245" s="63">
        <v>7488</v>
      </c>
      <c r="E245" s="58">
        <v>0.6</v>
      </c>
      <c r="F245" s="60">
        <v>7488</v>
      </c>
      <c r="G245" s="60">
        <v>6742.8</v>
      </c>
      <c r="H245" s="60">
        <v>0</v>
      </c>
      <c r="I245" s="60">
        <v>745.2</v>
      </c>
      <c r="J245" s="63">
        <v>6742.8</v>
      </c>
      <c r="K245" s="60">
        <v>0</v>
      </c>
    </row>
    <row r="246" spans="1:11" hidden="1">
      <c r="A246" s="58">
        <v>3512</v>
      </c>
      <c r="B246" s="58" t="s">
        <v>78</v>
      </c>
      <c r="C246" s="58">
        <v>522</v>
      </c>
      <c r="D246" s="63">
        <v>3149</v>
      </c>
      <c r="E246" s="58">
        <v>0.6</v>
      </c>
      <c r="F246" s="60">
        <v>3149</v>
      </c>
      <c r="G246" s="60">
        <v>2835.8</v>
      </c>
      <c r="H246" s="60">
        <v>0</v>
      </c>
      <c r="I246" s="60">
        <v>313.2</v>
      </c>
      <c r="J246" s="63">
        <v>2835.8</v>
      </c>
      <c r="K246" s="60">
        <v>0</v>
      </c>
    </row>
    <row r="247" spans="1:11" hidden="1">
      <c r="A247" s="58">
        <v>3513</v>
      </c>
      <c r="B247" s="58" t="s">
        <v>78</v>
      </c>
      <c r="C247" s="58">
        <v>0</v>
      </c>
      <c r="D247" s="63">
        <v>0</v>
      </c>
      <c r="F247" s="60">
        <v>0</v>
      </c>
      <c r="G247" s="60">
        <v>0</v>
      </c>
      <c r="H247" s="60">
        <v>0</v>
      </c>
      <c r="I247" s="60">
        <v>0</v>
      </c>
      <c r="J247" s="63">
        <v>0</v>
      </c>
      <c r="K247" s="60">
        <v>0</v>
      </c>
    </row>
    <row r="248" spans="1:11" hidden="1">
      <c r="A248" s="58">
        <v>3514</v>
      </c>
      <c r="B248" s="58" t="s">
        <v>78</v>
      </c>
      <c r="C248" s="58">
        <v>6284</v>
      </c>
      <c r="D248" s="63">
        <v>37945</v>
      </c>
      <c r="E248" s="58">
        <v>0.65</v>
      </c>
      <c r="F248" s="60">
        <v>37945</v>
      </c>
      <c r="G248" s="60">
        <v>33860.400000000001</v>
      </c>
      <c r="H248" s="60">
        <v>0</v>
      </c>
      <c r="I248" s="60">
        <v>4084.6</v>
      </c>
      <c r="J248" s="63">
        <v>33860.400000000001</v>
      </c>
      <c r="K248" s="60">
        <v>0</v>
      </c>
    </row>
    <row r="249" spans="1:11" hidden="1">
      <c r="A249" s="58">
        <v>3515</v>
      </c>
      <c r="B249" s="58" t="s">
        <v>78</v>
      </c>
      <c r="C249" s="58">
        <v>2231</v>
      </c>
      <c r="D249" s="63">
        <v>13497</v>
      </c>
      <c r="E249" s="58">
        <v>0.65</v>
      </c>
      <c r="F249" s="60">
        <v>13497</v>
      </c>
      <c r="G249" s="60">
        <v>12046.85</v>
      </c>
      <c r="H249" s="60">
        <v>0</v>
      </c>
      <c r="I249" s="60">
        <v>1450.15</v>
      </c>
      <c r="J249" s="63">
        <v>12046.85</v>
      </c>
      <c r="K249" s="60">
        <v>0</v>
      </c>
    </row>
    <row r="250" spans="1:11" hidden="1">
      <c r="A250" s="58">
        <v>3516</v>
      </c>
      <c r="B250" s="58" t="s">
        <v>78</v>
      </c>
      <c r="C250" s="58">
        <v>0</v>
      </c>
      <c r="D250" s="63">
        <v>0</v>
      </c>
      <c r="F250" s="60">
        <v>0</v>
      </c>
      <c r="G250" s="60">
        <v>0</v>
      </c>
      <c r="H250" s="60">
        <v>0</v>
      </c>
      <c r="I250" s="60">
        <v>0</v>
      </c>
      <c r="J250" s="63">
        <v>0</v>
      </c>
      <c r="K250" s="60">
        <v>0</v>
      </c>
    </row>
    <row r="251" spans="1:11" hidden="1">
      <c r="A251" s="58">
        <v>3524</v>
      </c>
      <c r="B251" s="58" t="s">
        <v>78</v>
      </c>
      <c r="C251" s="58">
        <v>1349</v>
      </c>
      <c r="D251" s="63">
        <v>8121</v>
      </c>
      <c r="E251" s="58">
        <v>0.6</v>
      </c>
      <c r="F251" s="60">
        <v>8121</v>
      </c>
      <c r="G251" s="60">
        <v>7311.6</v>
      </c>
      <c r="H251" s="60">
        <v>0</v>
      </c>
      <c r="I251" s="60">
        <v>809.4</v>
      </c>
      <c r="J251" s="63">
        <v>7311.6</v>
      </c>
      <c r="K251" s="60">
        <v>0</v>
      </c>
    </row>
    <row r="252" spans="1:11" hidden="1">
      <c r="A252" s="58">
        <v>3525</v>
      </c>
      <c r="B252" s="58" t="s">
        <v>78</v>
      </c>
      <c r="C252" s="58">
        <v>823</v>
      </c>
      <c r="D252" s="63">
        <v>4974</v>
      </c>
      <c r="E252" s="58">
        <v>0.65</v>
      </c>
      <c r="F252" s="60">
        <v>4974</v>
      </c>
      <c r="G252" s="60">
        <v>4439.05</v>
      </c>
      <c r="H252" s="60">
        <v>0</v>
      </c>
      <c r="I252" s="60">
        <v>534.95000000000005</v>
      </c>
      <c r="J252" s="63">
        <v>4439.05</v>
      </c>
      <c r="K252" s="60">
        <v>0</v>
      </c>
    </row>
    <row r="253" spans="1:11" hidden="1">
      <c r="A253" s="58">
        <v>3528</v>
      </c>
      <c r="B253" s="58" t="s">
        <v>78</v>
      </c>
      <c r="C253" s="58">
        <v>1499</v>
      </c>
      <c r="D253" s="63">
        <v>9031</v>
      </c>
      <c r="E253" s="58">
        <v>0.65</v>
      </c>
      <c r="F253" s="60">
        <v>9031</v>
      </c>
      <c r="G253" s="60">
        <v>6999.27</v>
      </c>
      <c r="H253" s="60">
        <v>0</v>
      </c>
      <c r="I253" s="60">
        <v>974.35</v>
      </c>
      <c r="J253" s="63">
        <v>8056.65</v>
      </c>
      <c r="K253" s="60">
        <v>1057.3800000000001</v>
      </c>
    </row>
    <row r="254" spans="1:11" hidden="1">
      <c r="A254" s="58">
        <v>3535</v>
      </c>
      <c r="B254" s="58" t="s">
        <v>78</v>
      </c>
      <c r="C254" s="58">
        <v>2435</v>
      </c>
      <c r="D254" s="63">
        <v>14709</v>
      </c>
      <c r="E254" s="58">
        <v>0.6</v>
      </c>
      <c r="F254" s="60">
        <v>14709</v>
      </c>
      <c r="G254" s="60">
        <v>13248</v>
      </c>
      <c r="H254" s="60">
        <v>0</v>
      </c>
      <c r="I254" s="60">
        <v>1461</v>
      </c>
      <c r="J254" s="63">
        <v>13248</v>
      </c>
      <c r="K254" s="60">
        <v>0</v>
      </c>
    </row>
    <row r="255" spans="1:11" hidden="1">
      <c r="A255" s="58">
        <v>3539</v>
      </c>
      <c r="B255" s="58" t="s">
        <v>79</v>
      </c>
      <c r="C255" s="58">
        <v>3551</v>
      </c>
      <c r="D255" s="63">
        <v>21389</v>
      </c>
      <c r="E255" s="58">
        <v>0.75</v>
      </c>
      <c r="F255" s="60">
        <v>21389</v>
      </c>
      <c r="G255" s="60">
        <v>18725.75</v>
      </c>
      <c r="H255" s="60">
        <v>0</v>
      </c>
      <c r="I255" s="60">
        <v>2663.25</v>
      </c>
      <c r="J255" s="63">
        <v>18725.75</v>
      </c>
      <c r="K255" s="60">
        <v>0</v>
      </c>
    </row>
    <row r="256" spans="1:11" hidden="1">
      <c r="A256" s="58">
        <v>3553</v>
      </c>
      <c r="B256" s="58" t="s">
        <v>78</v>
      </c>
      <c r="C256" s="58">
        <v>0</v>
      </c>
      <c r="D256" s="63">
        <v>0</v>
      </c>
      <c r="F256" s="60">
        <v>0</v>
      </c>
      <c r="G256" s="60">
        <v>0</v>
      </c>
      <c r="H256" s="60">
        <v>0</v>
      </c>
      <c r="I256" s="60">
        <v>0</v>
      </c>
      <c r="J256" s="63">
        <v>0</v>
      </c>
      <c r="K256" s="60">
        <v>0</v>
      </c>
    </row>
    <row r="257" spans="1:11" hidden="1">
      <c r="A257" s="58">
        <v>3556</v>
      </c>
      <c r="B257" s="58" t="s">
        <v>78</v>
      </c>
      <c r="C257" s="58">
        <v>405</v>
      </c>
      <c r="D257" s="63">
        <v>2458</v>
      </c>
      <c r="E257" s="58">
        <v>0.6</v>
      </c>
      <c r="F257" s="60">
        <v>2458</v>
      </c>
      <c r="G257" s="60">
        <v>2215</v>
      </c>
      <c r="H257" s="60">
        <v>0</v>
      </c>
      <c r="I257" s="60">
        <v>243</v>
      </c>
      <c r="J257" s="63">
        <v>2215</v>
      </c>
      <c r="K257" s="60">
        <v>0</v>
      </c>
    </row>
    <row r="258" spans="1:11" hidden="1">
      <c r="A258" s="58">
        <v>3557</v>
      </c>
      <c r="B258" s="58" t="s">
        <v>78</v>
      </c>
      <c r="C258" s="58">
        <v>3124</v>
      </c>
      <c r="D258" s="63">
        <v>18818</v>
      </c>
      <c r="E258" s="58">
        <v>0.65</v>
      </c>
      <c r="F258" s="60">
        <v>18818</v>
      </c>
      <c r="G258" s="60">
        <v>16787.400000000001</v>
      </c>
      <c r="H258" s="60">
        <v>0</v>
      </c>
      <c r="I258" s="60">
        <v>2030.6</v>
      </c>
      <c r="J258" s="63">
        <v>16787.400000000001</v>
      </c>
      <c r="K258" s="60">
        <v>0</v>
      </c>
    </row>
    <row r="259" spans="1:11" hidden="1">
      <c r="A259" s="58">
        <v>3568</v>
      </c>
      <c r="B259" s="58" t="s">
        <v>78</v>
      </c>
      <c r="C259" s="58">
        <v>1609</v>
      </c>
      <c r="D259" s="63">
        <v>9673</v>
      </c>
      <c r="E259" s="58">
        <v>0.6</v>
      </c>
      <c r="F259" s="60">
        <v>9673</v>
      </c>
      <c r="G259" s="60">
        <v>8707.6</v>
      </c>
      <c r="H259" s="60">
        <v>0</v>
      </c>
      <c r="I259" s="60">
        <v>965.4</v>
      </c>
      <c r="J259" s="63">
        <v>8707.6</v>
      </c>
      <c r="K259" s="60">
        <v>0</v>
      </c>
    </row>
    <row r="260" spans="1:11" hidden="1">
      <c r="A260" s="58">
        <v>3574</v>
      </c>
      <c r="B260" s="58" t="s">
        <v>79</v>
      </c>
      <c r="C260" s="58">
        <v>239</v>
      </c>
      <c r="D260" s="63">
        <v>1435</v>
      </c>
      <c r="E260" s="58">
        <v>0.7</v>
      </c>
      <c r="F260" s="60">
        <v>1435</v>
      </c>
      <c r="G260" s="60">
        <v>1267.7</v>
      </c>
      <c r="H260" s="60">
        <v>0</v>
      </c>
      <c r="I260" s="60">
        <v>167.3</v>
      </c>
      <c r="J260" s="63">
        <v>1267.7</v>
      </c>
      <c r="K260" s="60">
        <v>0</v>
      </c>
    </row>
    <row r="261" spans="1:11" hidden="1">
      <c r="A261" s="58">
        <v>3590</v>
      </c>
      <c r="B261" s="58" t="s">
        <v>78</v>
      </c>
      <c r="C261" s="58">
        <v>530</v>
      </c>
      <c r="D261" s="63">
        <v>3208</v>
      </c>
      <c r="E261" s="58">
        <v>0.6</v>
      </c>
      <c r="F261" s="60">
        <v>3208</v>
      </c>
      <c r="G261" s="60">
        <v>2890</v>
      </c>
      <c r="H261" s="60">
        <v>0</v>
      </c>
      <c r="I261" s="60">
        <v>318</v>
      </c>
      <c r="J261" s="63">
        <v>2890</v>
      </c>
      <c r="K261" s="60">
        <v>0</v>
      </c>
    </row>
    <row r="262" spans="1:11" hidden="1">
      <c r="A262" s="58">
        <v>3593</v>
      </c>
      <c r="B262" s="58" t="s">
        <v>78</v>
      </c>
      <c r="C262" s="58">
        <v>1750</v>
      </c>
      <c r="D262" s="63">
        <v>10584</v>
      </c>
      <c r="E262" s="58">
        <v>0.65</v>
      </c>
      <c r="F262" s="60">
        <v>10584</v>
      </c>
      <c r="G262" s="60">
        <v>9446.5</v>
      </c>
      <c r="H262" s="60">
        <v>0</v>
      </c>
      <c r="I262" s="60">
        <v>1137.5</v>
      </c>
      <c r="J262" s="63">
        <v>9446.5</v>
      </c>
      <c r="K262" s="60">
        <v>0</v>
      </c>
    </row>
    <row r="263" spans="1:11" hidden="1">
      <c r="A263" s="58">
        <v>3594</v>
      </c>
      <c r="B263" s="58" t="s">
        <v>78</v>
      </c>
      <c r="C263" s="58">
        <v>2109</v>
      </c>
      <c r="D263" s="63">
        <v>12690</v>
      </c>
      <c r="E263" s="58">
        <v>0.6</v>
      </c>
      <c r="F263" s="60">
        <v>12690</v>
      </c>
      <c r="G263" s="60">
        <v>11424.6</v>
      </c>
      <c r="H263" s="60">
        <v>0</v>
      </c>
      <c r="I263" s="60">
        <v>1265.4000000000001</v>
      </c>
      <c r="J263" s="63">
        <v>11424.6</v>
      </c>
      <c r="K263" s="60">
        <v>0</v>
      </c>
    </row>
    <row r="264" spans="1:11" hidden="1">
      <c r="A264" s="58">
        <v>3603</v>
      </c>
      <c r="B264" s="58" t="s">
        <v>78</v>
      </c>
      <c r="C264" s="58">
        <v>2102</v>
      </c>
      <c r="D264" s="63">
        <v>12693</v>
      </c>
      <c r="E264" s="58">
        <v>0.65</v>
      </c>
      <c r="F264" s="60">
        <v>12693</v>
      </c>
      <c r="G264" s="60">
        <v>11326.7</v>
      </c>
      <c r="H264" s="60">
        <v>0</v>
      </c>
      <c r="I264" s="60">
        <v>1366.3</v>
      </c>
      <c r="J264" s="63">
        <v>11326.7</v>
      </c>
      <c r="K264" s="60">
        <v>0</v>
      </c>
    </row>
    <row r="265" spans="1:11" hidden="1">
      <c r="A265" s="58">
        <v>3605</v>
      </c>
      <c r="B265" s="58" t="s">
        <v>78</v>
      </c>
      <c r="C265" s="58">
        <v>0</v>
      </c>
      <c r="D265" s="63">
        <v>0</v>
      </c>
      <c r="F265" s="60">
        <v>0</v>
      </c>
      <c r="G265" s="60">
        <v>0</v>
      </c>
      <c r="H265" s="60">
        <v>0</v>
      </c>
      <c r="I265" s="60">
        <v>0</v>
      </c>
      <c r="J265" s="63">
        <v>0</v>
      </c>
      <c r="K265" s="60">
        <v>0</v>
      </c>
    </row>
    <row r="266" spans="1:11" hidden="1">
      <c r="A266" s="58">
        <v>3607</v>
      </c>
      <c r="B266" s="58" t="s">
        <v>78</v>
      </c>
      <c r="C266" s="58">
        <v>0</v>
      </c>
      <c r="D266" s="63">
        <v>0</v>
      </c>
      <c r="F266" s="60">
        <v>0</v>
      </c>
      <c r="G266" s="60">
        <v>0</v>
      </c>
      <c r="H266" s="60">
        <v>0</v>
      </c>
      <c r="I266" s="60">
        <v>0</v>
      </c>
      <c r="J266" s="63">
        <v>0</v>
      </c>
      <c r="K266" s="60">
        <v>0</v>
      </c>
    </row>
    <row r="267" spans="1:11" hidden="1">
      <c r="A267" s="58">
        <v>3618</v>
      </c>
      <c r="B267" s="58" t="s">
        <v>78</v>
      </c>
      <c r="C267" s="58">
        <v>1609</v>
      </c>
      <c r="D267" s="63">
        <v>9678</v>
      </c>
      <c r="E267" s="58">
        <v>0.65</v>
      </c>
      <c r="F267" s="60">
        <v>9678</v>
      </c>
      <c r="G267" s="60">
        <v>8632.15</v>
      </c>
      <c r="H267" s="60">
        <v>0</v>
      </c>
      <c r="I267" s="60">
        <v>1045.8499999999999</v>
      </c>
      <c r="J267" s="63">
        <v>8632.15</v>
      </c>
      <c r="K267" s="60">
        <v>0</v>
      </c>
    </row>
    <row r="268" spans="1:11" hidden="1">
      <c r="A268" s="58">
        <v>3626</v>
      </c>
      <c r="B268" s="58" t="s">
        <v>78</v>
      </c>
      <c r="C268" s="58">
        <v>5812</v>
      </c>
      <c r="D268" s="63">
        <v>35016</v>
      </c>
      <c r="E268" s="58">
        <v>0.65</v>
      </c>
      <c r="F268" s="60">
        <v>35016</v>
      </c>
      <c r="G268" s="60">
        <v>31238.2</v>
      </c>
      <c r="H268" s="60">
        <v>0</v>
      </c>
      <c r="I268" s="60">
        <v>3777.8</v>
      </c>
      <c r="J268" s="63">
        <v>31238.2</v>
      </c>
      <c r="K268" s="60">
        <v>0</v>
      </c>
    </row>
    <row r="269" spans="1:11" hidden="1">
      <c r="A269" s="58">
        <v>3630</v>
      </c>
      <c r="B269" s="58" t="s">
        <v>78</v>
      </c>
      <c r="C269" s="58">
        <v>4978</v>
      </c>
      <c r="D269" s="63">
        <v>29959</v>
      </c>
      <c r="E269" s="58">
        <v>0.65</v>
      </c>
      <c r="F269" s="60">
        <v>29959</v>
      </c>
      <c r="G269" s="60">
        <v>26723.3</v>
      </c>
      <c r="H269" s="60">
        <v>0</v>
      </c>
      <c r="I269" s="60">
        <v>3235.7</v>
      </c>
      <c r="J269" s="63">
        <v>26723.3</v>
      </c>
      <c r="K269" s="60">
        <v>0</v>
      </c>
    </row>
    <row r="270" spans="1:11" hidden="1">
      <c r="A270" s="58">
        <v>3631</v>
      </c>
      <c r="B270" s="58" t="s">
        <v>78</v>
      </c>
      <c r="C270" s="58">
        <v>3695</v>
      </c>
      <c r="D270" s="63">
        <v>22294</v>
      </c>
      <c r="E270" s="58">
        <v>0.65</v>
      </c>
      <c r="F270" s="60">
        <v>22294</v>
      </c>
      <c r="G270" s="60">
        <v>19892.25</v>
      </c>
      <c r="H270" s="60">
        <v>0</v>
      </c>
      <c r="I270" s="60">
        <v>2401.75</v>
      </c>
      <c r="J270" s="63">
        <v>19892.25</v>
      </c>
      <c r="K270" s="60">
        <v>0</v>
      </c>
    </row>
    <row r="271" spans="1:11" hidden="1">
      <c r="A271" s="58">
        <v>3632</v>
      </c>
      <c r="B271" s="58" t="s">
        <v>78</v>
      </c>
      <c r="C271" s="58">
        <v>2696</v>
      </c>
      <c r="D271" s="63">
        <v>16225</v>
      </c>
      <c r="E271" s="58">
        <v>0.6</v>
      </c>
      <c r="F271" s="60">
        <v>16225</v>
      </c>
      <c r="G271" s="60">
        <v>14607.4</v>
      </c>
      <c r="H271" s="60">
        <v>0</v>
      </c>
      <c r="I271" s="60">
        <v>1617.6</v>
      </c>
      <c r="J271" s="63">
        <v>14607.4</v>
      </c>
      <c r="K271" s="60">
        <v>0</v>
      </c>
    </row>
    <row r="272" spans="1:11" hidden="1">
      <c r="A272" s="58">
        <v>3635</v>
      </c>
      <c r="B272" s="58" t="s">
        <v>78</v>
      </c>
      <c r="C272" s="58">
        <v>830</v>
      </c>
      <c r="D272" s="63">
        <v>4994</v>
      </c>
      <c r="E272" s="58">
        <v>0.6</v>
      </c>
      <c r="F272" s="60">
        <v>4994</v>
      </c>
      <c r="G272" s="60">
        <v>4496</v>
      </c>
      <c r="H272" s="60">
        <v>0</v>
      </c>
      <c r="I272" s="60">
        <v>498</v>
      </c>
      <c r="J272" s="63">
        <v>4496</v>
      </c>
      <c r="K272" s="60">
        <v>0</v>
      </c>
    </row>
    <row r="273" spans="1:11" hidden="1">
      <c r="A273" s="58">
        <v>3637</v>
      </c>
      <c r="B273" s="58" t="s">
        <v>78</v>
      </c>
      <c r="C273" s="58">
        <v>5082</v>
      </c>
      <c r="D273" s="63">
        <v>30619</v>
      </c>
      <c r="E273" s="58">
        <v>0.65</v>
      </c>
      <c r="F273" s="60">
        <v>30619</v>
      </c>
      <c r="G273" s="60">
        <v>27315.7</v>
      </c>
      <c r="H273" s="60">
        <v>0</v>
      </c>
      <c r="I273" s="60">
        <v>3303.3</v>
      </c>
      <c r="J273" s="63">
        <v>27315.7</v>
      </c>
      <c r="K273" s="60">
        <v>0</v>
      </c>
    </row>
    <row r="274" spans="1:11" hidden="1">
      <c r="A274" s="58">
        <v>3644</v>
      </c>
      <c r="B274" s="58" t="s">
        <v>78</v>
      </c>
      <c r="C274" s="58">
        <v>2910</v>
      </c>
      <c r="D274" s="63">
        <v>17520</v>
      </c>
      <c r="E274" s="58">
        <v>0.6</v>
      </c>
      <c r="F274" s="60">
        <v>17520</v>
      </c>
      <c r="G274" s="60">
        <v>15774</v>
      </c>
      <c r="H274" s="60">
        <v>0</v>
      </c>
      <c r="I274" s="60">
        <v>1746</v>
      </c>
      <c r="J274" s="63">
        <v>15774</v>
      </c>
      <c r="K274" s="60">
        <v>0</v>
      </c>
    </row>
    <row r="275" spans="1:11" hidden="1">
      <c r="A275" s="58">
        <v>3647</v>
      </c>
      <c r="B275" s="58" t="s">
        <v>78</v>
      </c>
      <c r="C275" s="58">
        <v>975</v>
      </c>
      <c r="D275" s="63">
        <v>5863</v>
      </c>
      <c r="E275" s="58">
        <v>0.6</v>
      </c>
      <c r="F275" s="60">
        <v>5863</v>
      </c>
      <c r="G275" s="60">
        <v>5278</v>
      </c>
      <c r="H275" s="60">
        <v>0</v>
      </c>
      <c r="I275" s="60">
        <v>585</v>
      </c>
      <c r="J275" s="63">
        <v>5278</v>
      </c>
      <c r="K275" s="60">
        <v>0</v>
      </c>
    </row>
    <row r="276" spans="1:11" hidden="1">
      <c r="A276" s="58">
        <v>3665</v>
      </c>
      <c r="B276" s="58" t="s">
        <v>78</v>
      </c>
      <c r="C276" s="58">
        <v>1129</v>
      </c>
      <c r="D276" s="63">
        <v>6859</v>
      </c>
      <c r="E276" s="58">
        <v>0.6</v>
      </c>
      <c r="F276" s="60">
        <v>6859</v>
      </c>
      <c r="G276" s="60">
        <v>6181.6</v>
      </c>
      <c r="H276" s="60">
        <v>0</v>
      </c>
      <c r="I276" s="60">
        <v>677.4</v>
      </c>
      <c r="J276" s="63">
        <v>6181.6</v>
      </c>
      <c r="K276" s="60">
        <v>0</v>
      </c>
    </row>
    <row r="277" spans="1:11" hidden="1">
      <c r="A277" s="58">
        <v>3683</v>
      </c>
      <c r="B277" s="58" t="s">
        <v>78</v>
      </c>
      <c r="C277" s="58">
        <v>2809</v>
      </c>
      <c r="D277" s="63">
        <v>16923</v>
      </c>
      <c r="E277" s="58">
        <v>0.6</v>
      </c>
      <c r="F277" s="60">
        <v>16923</v>
      </c>
      <c r="G277" s="60">
        <v>15237.6</v>
      </c>
      <c r="H277" s="60">
        <v>0</v>
      </c>
      <c r="I277" s="60">
        <v>1685.4</v>
      </c>
      <c r="J277" s="63">
        <v>15237.6</v>
      </c>
      <c r="K277" s="60">
        <v>0</v>
      </c>
    </row>
    <row r="278" spans="1:11" hidden="1">
      <c r="A278" s="58">
        <v>3708</v>
      </c>
      <c r="B278" s="58" t="s">
        <v>78</v>
      </c>
      <c r="C278" s="58">
        <v>2018</v>
      </c>
      <c r="D278" s="63">
        <v>12211</v>
      </c>
      <c r="E278" s="58">
        <v>0.6</v>
      </c>
      <c r="F278" s="60">
        <v>12211</v>
      </c>
      <c r="G278" s="60">
        <v>11000.2</v>
      </c>
      <c r="H278" s="60">
        <v>0</v>
      </c>
      <c r="I278" s="60">
        <v>1210.8</v>
      </c>
      <c r="J278" s="63">
        <v>11000.2</v>
      </c>
      <c r="K278" s="60">
        <v>0</v>
      </c>
    </row>
    <row r="279" spans="1:11" hidden="1">
      <c r="A279" s="58">
        <v>3709</v>
      </c>
      <c r="B279" s="58" t="s">
        <v>78</v>
      </c>
      <c r="C279" s="58">
        <v>925</v>
      </c>
      <c r="D279" s="63">
        <v>5564</v>
      </c>
      <c r="E279" s="58">
        <v>0.6</v>
      </c>
      <c r="F279" s="60">
        <v>5564</v>
      </c>
      <c r="G279" s="60">
        <v>5009</v>
      </c>
      <c r="H279" s="60">
        <v>0</v>
      </c>
      <c r="I279" s="60">
        <v>555</v>
      </c>
      <c r="J279" s="63">
        <v>5009</v>
      </c>
      <c r="K279" s="60">
        <v>0</v>
      </c>
    </row>
    <row r="280" spans="1:11" hidden="1">
      <c r="A280" s="58">
        <v>3711</v>
      </c>
      <c r="B280" s="58" t="s">
        <v>79</v>
      </c>
      <c r="C280" s="58">
        <v>3749</v>
      </c>
      <c r="D280" s="63">
        <v>22581</v>
      </c>
      <c r="E280" s="58">
        <v>0.75</v>
      </c>
      <c r="F280" s="60">
        <v>22581</v>
      </c>
      <c r="G280" s="60">
        <v>19769.25</v>
      </c>
      <c r="H280" s="60">
        <v>0</v>
      </c>
      <c r="I280" s="60">
        <v>2811.75</v>
      </c>
      <c r="J280" s="63">
        <v>19769.25</v>
      </c>
      <c r="K280" s="60">
        <v>0</v>
      </c>
    </row>
    <row r="281" spans="1:11" hidden="1">
      <c r="A281" s="58">
        <v>3723</v>
      </c>
      <c r="B281" s="58" t="s">
        <v>78</v>
      </c>
      <c r="C281" s="58">
        <v>5791</v>
      </c>
      <c r="D281" s="63">
        <v>34819</v>
      </c>
      <c r="E281" s="58">
        <v>0.65</v>
      </c>
      <c r="F281" s="60">
        <v>34819</v>
      </c>
      <c r="G281" s="60">
        <v>23710</v>
      </c>
      <c r="H281" s="60">
        <v>0</v>
      </c>
      <c r="I281" s="60">
        <v>3764.15</v>
      </c>
      <c r="J281" s="63">
        <v>31054.85</v>
      </c>
      <c r="K281" s="60">
        <v>7344.85</v>
      </c>
    </row>
    <row r="282" spans="1:11" hidden="1">
      <c r="A282" s="58">
        <v>3734</v>
      </c>
      <c r="B282" s="58" t="s">
        <v>78</v>
      </c>
      <c r="C282" s="58">
        <v>320</v>
      </c>
      <c r="D282" s="63">
        <v>1935</v>
      </c>
      <c r="E282" s="58">
        <v>0.6</v>
      </c>
      <c r="F282" s="60">
        <v>1935</v>
      </c>
      <c r="G282" s="60">
        <v>1743</v>
      </c>
      <c r="H282" s="60">
        <v>0</v>
      </c>
      <c r="I282" s="60">
        <v>192</v>
      </c>
      <c r="J282" s="63">
        <v>1743</v>
      </c>
      <c r="K282" s="60">
        <v>0</v>
      </c>
    </row>
    <row r="283" spans="1:11" hidden="1">
      <c r="A283" s="58">
        <v>3735</v>
      </c>
      <c r="B283" s="58" t="s">
        <v>78</v>
      </c>
      <c r="C283" s="58">
        <v>645</v>
      </c>
      <c r="D283" s="63">
        <v>3882</v>
      </c>
      <c r="E283" s="58">
        <v>0.6</v>
      </c>
      <c r="F283" s="60">
        <v>3882</v>
      </c>
      <c r="G283" s="60">
        <v>3495</v>
      </c>
      <c r="H283" s="60">
        <v>0</v>
      </c>
      <c r="I283" s="60">
        <v>387</v>
      </c>
      <c r="J283" s="63">
        <v>3495</v>
      </c>
      <c r="K283" s="60">
        <v>0</v>
      </c>
    </row>
    <row r="284" spans="1:11" hidden="1">
      <c r="A284" s="58">
        <v>3743</v>
      </c>
      <c r="B284" s="58" t="s">
        <v>78</v>
      </c>
      <c r="C284" s="58">
        <v>2528</v>
      </c>
      <c r="D284" s="63">
        <v>15196</v>
      </c>
      <c r="E284" s="58">
        <v>0.6</v>
      </c>
      <c r="F284" s="60">
        <v>15196</v>
      </c>
      <c r="G284" s="60">
        <v>13679.2</v>
      </c>
      <c r="H284" s="60">
        <v>0</v>
      </c>
      <c r="I284" s="60">
        <v>1516.8</v>
      </c>
      <c r="J284" s="63">
        <v>13679.2</v>
      </c>
      <c r="K284" s="60">
        <v>0</v>
      </c>
    </row>
    <row r="285" spans="1:11" hidden="1">
      <c r="A285" s="58">
        <v>3748</v>
      </c>
      <c r="B285" s="58" t="s">
        <v>78</v>
      </c>
      <c r="C285" s="58">
        <v>6464</v>
      </c>
      <c r="D285" s="63">
        <v>38862</v>
      </c>
      <c r="E285" s="58">
        <v>0.6</v>
      </c>
      <c r="F285" s="60">
        <v>38862</v>
      </c>
      <c r="G285" s="60">
        <v>34983.599999999999</v>
      </c>
      <c r="H285" s="60">
        <v>0</v>
      </c>
      <c r="I285" s="60">
        <v>3878.4</v>
      </c>
      <c r="J285" s="63">
        <v>34983.599999999999</v>
      </c>
      <c r="K285" s="60">
        <v>0</v>
      </c>
    </row>
    <row r="286" spans="1:11" hidden="1">
      <c r="A286" s="58">
        <v>3753</v>
      </c>
      <c r="B286" s="58" t="s">
        <v>78</v>
      </c>
      <c r="C286" s="58">
        <v>2333</v>
      </c>
      <c r="D286" s="63">
        <v>14093</v>
      </c>
      <c r="E286" s="58">
        <v>0.6</v>
      </c>
      <c r="F286" s="60">
        <v>14093</v>
      </c>
      <c r="G286" s="60">
        <v>12693.2</v>
      </c>
      <c r="H286" s="60">
        <v>0</v>
      </c>
      <c r="I286" s="60">
        <v>1399.8</v>
      </c>
      <c r="J286" s="63">
        <v>12693.2</v>
      </c>
      <c r="K286" s="60">
        <v>0</v>
      </c>
    </row>
    <row r="287" spans="1:11" hidden="1">
      <c r="A287" s="58">
        <v>3757</v>
      </c>
      <c r="B287" s="58" t="s">
        <v>78</v>
      </c>
      <c r="C287" s="58">
        <v>3481</v>
      </c>
      <c r="D287" s="63">
        <v>20936</v>
      </c>
      <c r="E287" s="58">
        <v>0.65</v>
      </c>
      <c r="F287" s="60">
        <v>20936</v>
      </c>
      <c r="G287" s="60">
        <v>18673.349999999999</v>
      </c>
      <c r="H287" s="60">
        <v>0</v>
      </c>
      <c r="I287" s="60">
        <v>2262.65</v>
      </c>
      <c r="J287" s="63">
        <v>18673.349999999999</v>
      </c>
      <c r="K287" s="60">
        <v>0</v>
      </c>
    </row>
    <row r="288" spans="1:11" hidden="1">
      <c r="A288" s="58">
        <v>3758</v>
      </c>
      <c r="B288" s="58" t="s">
        <v>78</v>
      </c>
      <c r="C288" s="58">
        <v>1767</v>
      </c>
      <c r="D288" s="63">
        <v>10641</v>
      </c>
      <c r="E288" s="58">
        <v>0.6</v>
      </c>
      <c r="F288" s="60">
        <v>10641</v>
      </c>
      <c r="G288" s="60">
        <v>9580.7999999999993</v>
      </c>
      <c r="H288" s="60">
        <v>0</v>
      </c>
      <c r="I288" s="60">
        <v>1060.2</v>
      </c>
      <c r="J288" s="63">
        <v>9580.7999999999993</v>
      </c>
      <c r="K288" s="60">
        <v>0</v>
      </c>
    </row>
    <row r="289" spans="1:11" hidden="1">
      <c r="A289" s="58">
        <v>3760</v>
      </c>
      <c r="B289" s="58" t="s">
        <v>78</v>
      </c>
      <c r="C289" s="58">
        <v>5525</v>
      </c>
      <c r="D289" s="63">
        <v>33435</v>
      </c>
      <c r="E289" s="58">
        <v>0.6</v>
      </c>
      <c r="F289" s="60">
        <v>33435</v>
      </c>
      <c r="G289" s="60">
        <v>30096</v>
      </c>
      <c r="H289" s="60">
        <v>0</v>
      </c>
      <c r="I289" s="60">
        <v>3315</v>
      </c>
      <c r="J289" s="63">
        <v>30120</v>
      </c>
      <c r="K289" s="60">
        <v>24</v>
      </c>
    </row>
    <row r="290" spans="1:11" hidden="1">
      <c r="A290" s="58">
        <v>3761</v>
      </c>
      <c r="B290" s="58" t="s">
        <v>78</v>
      </c>
      <c r="C290" s="58">
        <v>2056</v>
      </c>
      <c r="D290" s="63">
        <v>12390</v>
      </c>
      <c r="E290" s="58">
        <v>0.6</v>
      </c>
      <c r="F290" s="60">
        <v>12390</v>
      </c>
      <c r="G290" s="60">
        <v>11156.4</v>
      </c>
      <c r="H290" s="60">
        <v>0</v>
      </c>
      <c r="I290" s="60">
        <v>1233.5999999999999</v>
      </c>
      <c r="J290" s="63">
        <v>11156.4</v>
      </c>
      <c r="K290" s="60">
        <v>0</v>
      </c>
    </row>
    <row r="291" spans="1:11" hidden="1">
      <c r="A291" s="58">
        <v>3763</v>
      </c>
      <c r="B291" s="58" t="s">
        <v>78</v>
      </c>
      <c r="C291" s="58">
        <v>2414</v>
      </c>
      <c r="D291" s="63">
        <v>14501</v>
      </c>
      <c r="E291" s="58">
        <v>0.6</v>
      </c>
      <c r="F291" s="60">
        <v>14501</v>
      </c>
      <c r="G291" s="60">
        <v>13052.6</v>
      </c>
      <c r="H291" s="60">
        <v>0</v>
      </c>
      <c r="I291" s="60">
        <v>1448.4</v>
      </c>
      <c r="J291" s="63">
        <v>13052.6</v>
      </c>
      <c r="K291" s="60">
        <v>0</v>
      </c>
    </row>
    <row r="292" spans="1:11" hidden="1">
      <c r="A292" s="58">
        <v>3765</v>
      </c>
      <c r="B292" s="58" t="s">
        <v>78</v>
      </c>
      <c r="C292" s="58">
        <v>1524</v>
      </c>
      <c r="D292" s="63">
        <v>9177</v>
      </c>
      <c r="E292" s="58">
        <v>0.6</v>
      </c>
      <c r="F292" s="60">
        <v>9177</v>
      </c>
      <c r="G292" s="60">
        <v>8262.6</v>
      </c>
      <c r="H292" s="60">
        <v>0</v>
      </c>
      <c r="I292" s="60">
        <v>914.4</v>
      </c>
      <c r="J292" s="63">
        <v>8262.6</v>
      </c>
      <c r="K292" s="60">
        <v>0</v>
      </c>
    </row>
    <row r="293" spans="1:11" hidden="1">
      <c r="A293" s="58">
        <v>3766</v>
      </c>
      <c r="B293" s="58" t="s">
        <v>78</v>
      </c>
      <c r="C293" s="58">
        <v>1326</v>
      </c>
      <c r="D293" s="63">
        <v>7991</v>
      </c>
      <c r="E293" s="58">
        <v>0.6</v>
      </c>
      <c r="F293" s="60">
        <v>7991</v>
      </c>
      <c r="G293" s="60">
        <v>7195.4</v>
      </c>
      <c r="H293" s="60">
        <v>0</v>
      </c>
      <c r="I293" s="60">
        <v>795.6</v>
      </c>
      <c r="J293" s="63">
        <v>7195.4</v>
      </c>
      <c r="K293" s="60">
        <v>0</v>
      </c>
    </row>
    <row r="294" spans="1:11" hidden="1">
      <c r="A294" s="58">
        <v>3768</v>
      </c>
      <c r="B294" s="58" t="s">
        <v>78</v>
      </c>
      <c r="C294" s="58">
        <v>1162</v>
      </c>
      <c r="D294" s="63">
        <v>6987</v>
      </c>
      <c r="E294" s="58">
        <v>0.6</v>
      </c>
      <c r="F294" s="60">
        <v>6987</v>
      </c>
      <c r="G294" s="60">
        <v>6289.8</v>
      </c>
      <c r="H294" s="60">
        <v>0</v>
      </c>
      <c r="I294" s="60">
        <v>697.2</v>
      </c>
      <c r="J294" s="63">
        <v>6289.8</v>
      </c>
      <c r="K294" s="60">
        <v>0</v>
      </c>
    </row>
    <row r="295" spans="1:11" hidden="1">
      <c r="A295" s="58">
        <v>3772</v>
      </c>
      <c r="B295" s="58" t="s">
        <v>78</v>
      </c>
      <c r="C295" s="58">
        <v>0</v>
      </c>
      <c r="D295" s="63">
        <v>0</v>
      </c>
      <c r="F295" s="60">
        <v>0</v>
      </c>
      <c r="G295" s="60">
        <v>0</v>
      </c>
      <c r="H295" s="60">
        <v>0</v>
      </c>
      <c r="I295" s="60">
        <v>0</v>
      </c>
      <c r="J295" s="63">
        <v>0</v>
      </c>
      <c r="K295" s="60">
        <v>0</v>
      </c>
    </row>
    <row r="296" spans="1:11" hidden="1">
      <c r="A296" s="58">
        <v>3776</v>
      </c>
      <c r="B296" s="58" t="s">
        <v>78</v>
      </c>
      <c r="C296" s="58">
        <v>0</v>
      </c>
      <c r="D296" s="63">
        <v>0</v>
      </c>
      <c r="F296" s="60">
        <v>0</v>
      </c>
      <c r="G296" s="60">
        <v>0</v>
      </c>
      <c r="H296" s="60">
        <v>0</v>
      </c>
      <c r="I296" s="60">
        <v>0</v>
      </c>
      <c r="J296" s="63">
        <v>0</v>
      </c>
      <c r="K296" s="60">
        <v>0</v>
      </c>
    </row>
    <row r="297" spans="1:11" hidden="1">
      <c r="A297" s="58">
        <v>3783</v>
      </c>
      <c r="B297" s="58" t="s">
        <v>78</v>
      </c>
      <c r="C297" s="58">
        <v>3542</v>
      </c>
      <c r="D297" s="63">
        <v>21398</v>
      </c>
      <c r="E297" s="58">
        <v>0.6</v>
      </c>
      <c r="F297" s="60">
        <v>21398</v>
      </c>
      <c r="G297" s="60">
        <v>19272.8</v>
      </c>
      <c r="H297" s="60">
        <v>0</v>
      </c>
      <c r="I297" s="60">
        <v>2125.1999999999998</v>
      </c>
      <c r="J297" s="63">
        <v>19272.8</v>
      </c>
      <c r="K297" s="60">
        <v>0</v>
      </c>
    </row>
    <row r="298" spans="1:11" hidden="1">
      <c r="A298" s="58">
        <v>3815</v>
      </c>
      <c r="B298" s="58" t="s">
        <v>78</v>
      </c>
      <c r="C298" s="58">
        <v>1221</v>
      </c>
      <c r="D298" s="63">
        <v>7355</v>
      </c>
      <c r="E298" s="58">
        <v>0.6</v>
      </c>
      <c r="F298" s="60">
        <v>7355</v>
      </c>
      <c r="G298" s="60">
        <v>6622.4</v>
      </c>
      <c r="H298" s="60">
        <v>611</v>
      </c>
      <c r="I298" s="60">
        <v>732.6</v>
      </c>
      <c r="J298" s="63">
        <v>6622.4</v>
      </c>
      <c r="K298" s="60">
        <v>0</v>
      </c>
    </row>
    <row r="299" spans="1:11" hidden="1">
      <c r="A299" s="58">
        <v>3816</v>
      </c>
      <c r="B299" s="58" t="s">
        <v>78</v>
      </c>
      <c r="C299" s="58">
        <v>194</v>
      </c>
      <c r="D299" s="63">
        <v>1176</v>
      </c>
      <c r="E299" s="58">
        <v>0.6</v>
      </c>
      <c r="F299" s="60">
        <v>1176</v>
      </c>
      <c r="G299" s="60">
        <v>1059.5999999999999</v>
      </c>
      <c r="H299" s="60">
        <v>0</v>
      </c>
      <c r="I299" s="60">
        <v>116.4</v>
      </c>
      <c r="J299" s="63">
        <v>1059.5999999999999</v>
      </c>
      <c r="K299" s="60">
        <v>0</v>
      </c>
    </row>
    <row r="300" spans="1:11" hidden="1">
      <c r="A300" s="58">
        <v>3826</v>
      </c>
      <c r="B300" s="58" t="s">
        <v>78</v>
      </c>
      <c r="C300" s="58">
        <v>2504</v>
      </c>
      <c r="D300" s="63">
        <v>15056</v>
      </c>
      <c r="E300" s="58">
        <v>0.65</v>
      </c>
      <c r="F300" s="60">
        <v>15056</v>
      </c>
      <c r="G300" s="60">
        <v>13428.4</v>
      </c>
      <c r="H300" s="60">
        <v>0</v>
      </c>
      <c r="I300" s="60">
        <v>1627.6</v>
      </c>
      <c r="J300" s="63">
        <v>13428.4</v>
      </c>
      <c r="K300" s="60">
        <v>0</v>
      </c>
    </row>
    <row r="301" spans="1:11" hidden="1">
      <c r="A301" s="58">
        <v>3827</v>
      </c>
      <c r="B301" s="58" t="s">
        <v>78</v>
      </c>
      <c r="C301" s="58">
        <v>431</v>
      </c>
      <c r="D301" s="63">
        <v>2590</v>
      </c>
      <c r="E301" s="58">
        <v>0.6</v>
      </c>
      <c r="F301" s="60">
        <v>2590</v>
      </c>
      <c r="G301" s="60">
        <v>2331.4</v>
      </c>
      <c r="H301" s="60">
        <v>0</v>
      </c>
      <c r="I301" s="60">
        <v>258.60000000000002</v>
      </c>
      <c r="J301" s="63">
        <v>2331.4</v>
      </c>
      <c r="K301" s="60">
        <v>0</v>
      </c>
    </row>
    <row r="302" spans="1:11" hidden="1">
      <c r="A302" s="58">
        <v>3830</v>
      </c>
      <c r="B302" s="58" t="s">
        <v>78</v>
      </c>
      <c r="C302" s="58">
        <v>460</v>
      </c>
      <c r="D302" s="63">
        <v>2786</v>
      </c>
      <c r="E302" s="58">
        <v>0.65</v>
      </c>
      <c r="F302" s="60">
        <v>2786</v>
      </c>
      <c r="G302" s="60">
        <v>1238</v>
      </c>
      <c r="H302" s="60">
        <v>0</v>
      </c>
      <c r="I302" s="60">
        <v>299</v>
      </c>
      <c r="J302" s="63">
        <v>2487</v>
      </c>
      <c r="K302" s="60">
        <v>1249</v>
      </c>
    </row>
    <row r="303" spans="1:11" hidden="1">
      <c r="A303" s="58">
        <v>3832</v>
      </c>
      <c r="B303" s="58" t="s">
        <v>78</v>
      </c>
      <c r="C303" s="58">
        <v>2809</v>
      </c>
      <c r="D303" s="63">
        <v>16885</v>
      </c>
      <c r="E303" s="58">
        <v>0.65</v>
      </c>
      <c r="F303" s="60">
        <v>16885</v>
      </c>
      <c r="G303" s="60">
        <v>15059.15</v>
      </c>
      <c r="H303" s="60">
        <v>0</v>
      </c>
      <c r="I303" s="60">
        <v>1825.85</v>
      </c>
      <c r="J303" s="63">
        <v>15059.15</v>
      </c>
      <c r="K303" s="60">
        <v>0</v>
      </c>
    </row>
    <row r="304" spans="1:11" hidden="1">
      <c r="A304" s="58">
        <v>3835</v>
      </c>
      <c r="B304" s="58" t="s">
        <v>78</v>
      </c>
      <c r="C304" s="58">
        <v>0</v>
      </c>
      <c r="D304" s="63">
        <v>0</v>
      </c>
      <c r="F304" s="60">
        <v>0</v>
      </c>
      <c r="G304" s="60">
        <v>0</v>
      </c>
      <c r="H304" s="60">
        <v>0</v>
      </c>
      <c r="I304" s="60">
        <v>0</v>
      </c>
      <c r="J304" s="63">
        <v>0</v>
      </c>
      <c r="K304" s="60">
        <v>0</v>
      </c>
    </row>
    <row r="305" spans="1:12" hidden="1">
      <c r="A305" s="58">
        <v>3838</v>
      </c>
      <c r="B305" s="58" t="s">
        <v>78</v>
      </c>
      <c r="C305" s="58">
        <v>1404</v>
      </c>
      <c r="D305" s="63">
        <v>8460</v>
      </c>
      <c r="E305" s="58">
        <v>0.65</v>
      </c>
      <c r="F305" s="60">
        <v>8460</v>
      </c>
      <c r="G305" s="60">
        <v>7547.4</v>
      </c>
      <c r="H305" s="60">
        <v>0</v>
      </c>
      <c r="I305" s="60">
        <v>912.6</v>
      </c>
      <c r="J305" s="63">
        <v>7547.4</v>
      </c>
      <c r="K305" s="60">
        <v>0</v>
      </c>
    </row>
    <row r="306" spans="1:12" hidden="1">
      <c r="A306" s="58">
        <v>3844</v>
      </c>
      <c r="B306" s="58" t="s">
        <v>78</v>
      </c>
      <c r="C306" s="58">
        <v>1733</v>
      </c>
      <c r="D306" s="63">
        <v>10416</v>
      </c>
      <c r="E306" s="58">
        <v>0.6</v>
      </c>
      <c r="F306" s="60">
        <v>10416</v>
      </c>
      <c r="G306" s="60">
        <v>9376.2000000000007</v>
      </c>
      <c r="H306" s="60">
        <v>0</v>
      </c>
      <c r="I306" s="60">
        <v>1039.8</v>
      </c>
      <c r="J306" s="63">
        <v>9376.2000000000007</v>
      </c>
      <c r="K306" s="60">
        <v>0</v>
      </c>
    </row>
    <row r="307" spans="1:12" hidden="1">
      <c r="A307" s="58">
        <v>3846</v>
      </c>
      <c r="B307" s="58" t="s">
        <v>79</v>
      </c>
      <c r="C307" s="58">
        <v>3999</v>
      </c>
      <c r="D307" s="63">
        <v>24100</v>
      </c>
      <c r="E307" s="58">
        <v>0.75</v>
      </c>
      <c r="F307" s="60">
        <v>24100</v>
      </c>
      <c r="G307" s="60">
        <v>21100.75</v>
      </c>
      <c r="H307" s="60">
        <v>0</v>
      </c>
      <c r="I307" s="60">
        <v>2999.25</v>
      </c>
      <c r="J307" s="63">
        <v>21100.75</v>
      </c>
      <c r="K307" s="60">
        <v>0</v>
      </c>
    </row>
    <row r="308" spans="1:12" hidden="1">
      <c r="A308" s="58">
        <v>3851</v>
      </c>
      <c r="B308" s="58" t="s">
        <v>79</v>
      </c>
      <c r="C308" s="58">
        <v>2015</v>
      </c>
      <c r="D308" s="63">
        <v>12116</v>
      </c>
      <c r="E308" s="58">
        <v>0.75</v>
      </c>
      <c r="F308" s="60">
        <v>12116</v>
      </c>
      <c r="G308" s="60">
        <v>10604.75</v>
      </c>
      <c r="H308" s="60">
        <v>0</v>
      </c>
      <c r="I308" s="60">
        <v>1511.25</v>
      </c>
      <c r="J308" s="63">
        <v>10604.75</v>
      </c>
      <c r="K308" s="60">
        <v>0</v>
      </c>
    </row>
    <row r="309" spans="1:12" hidden="1">
      <c r="A309" s="58">
        <v>3853</v>
      </c>
      <c r="B309" s="58" t="s">
        <v>78</v>
      </c>
      <c r="C309" s="58">
        <v>372</v>
      </c>
      <c r="D309" s="63">
        <v>2256</v>
      </c>
      <c r="E309" s="58">
        <v>0.6</v>
      </c>
      <c r="F309" s="60">
        <v>2256</v>
      </c>
      <c r="G309" s="60">
        <v>2032.8</v>
      </c>
      <c r="H309" s="60">
        <v>0</v>
      </c>
      <c r="I309" s="60">
        <v>223.2</v>
      </c>
      <c r="J309" s="63">
        <v>2032.8</v>
      </c>
      <c r="K309" s="60">
        <v>0</v>
      </c>
    </row>
    <row r="310" spans="1:12" hidden="1">
      <c r="A310" s="58">
        <v>3868</v>
      </c>
      <c r="B310" s="58" t="s">
        <v>78</v>
      </c>
      <c r="C310" s="58">
        <v>1223</v>
      </c>
      <c r="D310" s="63">
        <v>7369</v>
      </c>
      <c r="E310" s="58">
        <v>0.6</v>
      </c>
      <c r="F310" s="60">
        <v>7369</v>
      </c>
      <c r="G310" s="60">
        <v>6635.2</v>
      </c>
      <c r="H310" s="60">
        <v>0</v>
      </c>
      <c r="I310" s="60">
        <v>733.8</v>
      </c>
      <c r="J310" s="63">
        <v>6635.2</v>
      </c>
      <c r="K310" s="60">
        <v>0</v>
      </c>
    </row>
    <row r="311" spans="1:12" hidden="1">
      <c r="A311" s="58">
        <v>3896</v>
      </c>
      <c r="B311" s="58" t="s">
        <v>79</v>
      </c>
      <c r="C311" s="58">
        <v>2680</v>
      </c>
      <c r="D311" s="63">
        <v>16155</v>
      </c>
      <c r="E311" s="58">
        <v>0.7</v>
      </c>
      <c r="F311" s="60">
        <v>16155</v>
      </c>
      <c r="G311" s="60">
        <v>14279</v>
      </c>
      <c r="H311" s="60">
        <v>1827</v>
      </c>
      <c r="I311" s="60">
        <v>1876</v>
      </c>
      <c r="J311" s="63">
        <v>14279</v>
      </c>
      <c r="K311" s="60">
        <v>0</v>
      </c>
    </row>
    <row r="312" spans="1:12" hidden="1">
      <c r="A312" s="58">
        <v>3903</v>
      </c>
      <c r="B312" s="58" t="s">
        <v>78</v>
      </c>
      <c r="C312" s="58">
        <v>540</v>
      </c>
      <c r="D312" s="63">
        <v>3240</v>
      </c>
      <c r="E312" s="58">
        <v>0.6</v>
      </c>
      <c r="F312" s="60">
        <v>3240</v>
      </c>
      <c r="G312" s="60">
        <v>2916</v>
      </c>
      <c r="H312" s="60">
        <v>0</v>
      </c>
      <c r="I312" s="60">
        <v>324</v>
      </c>
      <c r="J312" s="63">
        <v>2916</v>
      </c>
      <c r="K312" s="60">
        <v>0</v>
      </c>
    </row>
    <row r="313" spans="1:12" hidden="1">
      <c r="A313" s="58">
        <v>3911</v>
      </c>
      <c r="B313" s="58" t="s">
        <v>78</v>
      </c>
      <c r="C313" s="58">
        <v>0</v>
      </c>
      <c r="D313" s="63">
        <v>0</v>
      </c>
      <c r="F313" s="60">
        <v>0</v>
      </c>
      <c r="G313" s="60">
        <v>0</v>
      </c>
      <c r="H313" s="60">
        <v>0</v>
      </c>
      <c r="I313" s="60">
        <v>0</v>
      </c>
      <c r="J313" s="63">
        <v>0</v>
      </c>
      <c r="K313" s="60">
        <v>0</v>
      </c>
    </row>
    <row r="314" spans="1:12" hidden="1">
      <c r="A314" s="58">
        <v>3941</v>
      </c>
      <c r="B314" s="58" t="s">
        <v>78</v>
      </c>
      <c r="C314" s="58">
        <v>3958</v>
      </c>
      <c r="D314" s="63">
        <v>23913</v>
      </c>
      <c r="E314" s="58">
        <v>0.6</v>
      </c>
      <c r="F314" s="60">
        <v>23913</v>
      </c>
      <c r="G314" s="60">
        <v>21538.2</v>
      </c>
      <c r="H314" s="60">
        <v>0</v>
      </c>
      <c r="I314" s="60">
        <v>2374.8000000000002</v>
      </c>
      <c r="J314" s="63">
        <v>21538.2</v>
      </c>
      <c r="K314" s="60">
        <v>0</v>
      </c>
    </row>
    <row r="315" spans="1:12" hidden="1">
      <c r="A315" s="58">
        <v>3954</v>
      </c>
      <c r="B315" s="58" t="s">
        <v>79</v>
      </c>
      <c r="C315" s="58">
        <v>4275</v>
      </c>
      <c r="D315" s="63">
        <v>25734</v>
      </c>
      <c r="E315" s="58">
        <v>0.75</v>
      </c>
      <c r="F315" s="60">
        <v>25734</v>
      </c>
      <c r="G315" s="60">
        <v>11492</v>
      </c>
      <c r="H315" s="60">
        <v>0</v>
      </c>
      <c r="I315" s="60">
        <v>3206.25</v>
      </c>
      <c r="J315" s="63">
        <v>22527.75</v>
      </c>
      <c r="K315" s="60">
        <v>11035.75</v>
      </c>
    </row>
    <row r="316" spans="1:12" hidden="1">
      <c r="A316" s="58">
        <v>3955</v>
      </c>
      <c r="B316" s="58" t="s">
        <v>78</v>
      </c>
      <c r="C316" s="58">
        <v>1960</v>
      </c>
      <c r="D316" s="63">
        <v>11799</v>
      </c>
      <c r="E316" s="58">
        <v>0.6</v>
      </c>
      <c r="F316" s="60">
        <v>11799</v>
      </c>
      <c r="G316" s="60">
        <v>10623</v>
      </c>
      <c r="H316" s="60">
        <v>0</v>
      </c>
      <c r="I316" s="60">
        <v>1176</v>
      </c>
      <c r="J316" s="63">
        <v>10623</v>
      </c>
      <c r="K316" s="60">
        <v>0</v>
      </c>
    </row>
    <row r="317" spans="1:12" hidden="1">
      <c r="A317" s="58">
        <v>3962</v>
      </c>
      <c r="B317" s="58" t="s">
        <v>78</v>
      </c>
      <c r="C317" s="58">
        <v>2787</v>
      </c>
      <c r="D317" s="63">
        <v>16806</v>
      </c>
      <c r="E317" s="58">
        <v>0.6</v>
      </c>
      <c r="F317" s="60">
        <v>16806</v>
      </c>
      <c r="G317" s="60">
        <v>15133.8</v>
      </c>
      <c r="H317" s="60">
        <v>0</v>
      </c>
      <c r="I317" s="60">
        <v>1672.2</v>
      </c>
      <c r="J317" s="63">
        <v>15133.8</v>
      </c>
      <c r="K317" s="60">
        <v>0</v>
      </c>
    </row>
    <row r="318" spans="1:12" hidden="1">
      <c r="A318" s="58">
        <v>3995</v>
      </c>
      <c r="B318" s="58" t="s">
        <v>78</v>
      </c>
      <c r="C318" s="58">
        <v>3749</v>
      </c>
      <c r="D318" s="63">
        <v>22605</v>
      </c>
      <c r="E318" s="58">
        <v>0.6</v>
      </c>
      <c r="F318" s="60">
        <v>22605</v>
      </c>
      <c r="G318" s="60">
        <v>20355.599999999999</v>
      </c>
      <c r="H318" s="60">
        <v>0</v>
      </c>
      <c r="I318" s="60">
        <v>2249.4</v>
      </c>
      <c r="J318" s="63">
        <v>20355.599999999999</v>
      </c>
      <c r="K318" s="60">
        <v>0</v>
      </c>
    </row>
    <row r="319" spans="1:12" hidden="1">
      <c r="A319" s="64">
        <v>5555</v>
      </c>
      <c r="B319" s="65"/>
      <c r="C319" s="65"/>
      <c r="D319" s="66">
        <v>13681</v>
      </c>
      <c r="E319" s="69">
        <v>0.65</v>
      </c>
      <c r="F319" s="66"/>
      <c r="G319" s="67"/>
      <c r="H319" s="67"/>
      <c r="I319" s="67">
        <v>1755.65</v>
      </c>
      <c r="J319" s="68">
        <v>11925.35</v>
      </c>
      <c r="K319" s="67">
        <v>0</v>
      </c>
      <c r="L319" s="60"/>
    </row>
  </sheetData>
  <sheetProtection sheet="1" objects="1" scenarios="1"/>
  <sortState ref="A2:M378">
    <sortCondition ref="A2:A378"/>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
  <sheetViews>
    <sheetView workbookViewId="0">
      <pane ySplit="1" topLeftCell="A2" activePane="bottomLeft" state="frozen"/>
      <selection pane="bottomLeft" activeCell="F213" sqref="F213"/>
    </sheetView>
  </sheetViews>
  <sheetFormatPr defaultRowHeight="12.75"/>
  <cols>
    <col min="1" max="1" width="7.28515625" style="70" customWidth="1"/>
    <col min="2" max="2" width="14.42578125" style="70" customWidth="1"/>
    <col min="3" max="3" width="11.140625" style="70" customWidth="1"/>
    <col min="4" max="4" width="12.42578125" style="70" customWidth="1"/>
    <col min="5" max="5" width="10.5703125" style="70" customWidth="1"/>
    <col min="6" max="6" width="20.140625" style="70" customWidth="1"/>
    <col min="7" max="7" width="11.5703125" style="70" customWidth="1"/>
    <col min="8" max="8" width="18.7109375" style="70" customWidth="1"/>
    <col min="9" max="9" width="21.140625" style="70" customWidth="1"/>
    <col min="10" max="10" width="10.28515625" style="70" bestFit="1" customWidth="1"/>
    <col min="11" max="11" width="9.140625" style="74"/>
    <col min="12" max="16384" width="9.140625" style="70"/>
  </cols>
  <sheetData>
    <row r="1" spans="1:11">
      <c r="A1" s="70" t="s">
        <v>0</v>
      </c>
      <c r="B1" s="70" t="s">
        <v>1</v>
      </c>
      <c r="C1" s="70" t="s">
        <v>2</v>
      </c>
      <c r="D1" s="70" t="s">
        <v>8</v>
      </c>
      <c r="E1" s="70" t="s">
        <v>7</v>
      </c>
      <c r="F1" s="70" t="s">
        <v>6</v>
      </c>
      <c r="G1" s="70" t="s">
        <v>5</v>
      </c>
      <c r="H1" s="70" t="s">
        <v>4</v>
      </c>
      <c r="I1" s="70" t="s">
        <v>3</v>
      </c>
      <c r="J1" s="74" t="s">
        <v>16</v>
      </c>
      <c r="K1" s="74" t="s">
        <v>9</v>
      </c>
    </row>
    <row r="2" spans="1:11" hidden="1">
      <c r="A2" s="72">
        <v>1005</v>
      </c>
      <c r="B2" s="70">
        <v>92</v>
      </c>
      <c r="C2" s="71">
        <v>905.99</v>
      </c>
      <c r="D2" s="71">
        <v>219.99</v>
      </c>
      <c r="E2" s="71">
        <v>686</v>
      </c>
      <c r="F2" s="70">
        <v>135.9</v>
      </c>
      <c r="G2" s="71">
        <v>550.1</v>
      </c>
      <c r="H2" s="71">
        <v>550.1</v>
      </c>
      <c r="I2" s="71">
        <v>0</v>
      </c>
      <c r="J2" s="73">
        <f>D2+G2</f>
        <v>770.09</v>
      </c>
      <c r="K2" s="75">
        <f>F2/C2</f>
        <v>0.15000165564741333</v>
      </c>
    </row>
    <row r="3" spans="1:11" hidden="1">
      <c r="A3" s="72">
        <v>1007</v>
      </c>
      <c r="B3" s="70">
        <v>330</v>
      </c>
      <c r="C3" s="71">
        <v>3488.94</v>
      </c>
      <c r="D3" s="71">
        <v>2247.94</v>
      </c>
      <c r="E3" s="71">
        <v>1241</v>
      </c>
      <c r="F3" s="70">
        <v>523.34</v>
      </c>
      <c r="G3" s="71">
        <v>717.66</v>
      </c>
      <c r="H3" s="71">
        <v>717.66</v>
      </c>
      <c r="I3" s="71">
        <v>0</v>
      </c>
      <c r="J3" s="73">
        <f t="shared" ref="J3:J66" si="0">D3+G3</f>
        <v>2965.6</v>
      </c>
      <c r="K3" s="75">
        <f t="shared" ref="K3:K66" si="1">F3/C3</f>
        <v>0.14999971337999507</v>
      </c>
    </row>
    <row r="4" spans="1:11" hidden="1">
      <c r="A4" s="72">
        <v>1009</v>
      </c>
      <c r="B4" s="70">
        <v>432</v>
      </c>
      <c r="C4" s="71">
        <v>4854.84</v>
      </c>
      <c r="D4" s="71">
        <v>3745.84</v>
      </c>
      <c r="E4" s="71">
        <v>1109</v>
      </c>
      <c r="F4" s="70">
        <v>728.23</v>
      </c>
      <c r="G4" s="71">
        <v>380.77</v>
      </c>
      <c r="H4" s="71">
        <v>380.77</v>
      </c>
      <c r="I4" s="71">
        <v>0</v>
      </c>
      <c r="J4" s="73">
        <f t="shared" si="0"/>
        <v>4126.6100000000006</v>
      </c>
      <c r="K4" s="75">
        <f t="shared" si="1"/>
        <v>0.15000082392004679</v>
      </c>
    </row>
    <row r="5" spans="1:11" hidden="1">
      <c r="A5" s="72">
        <v>1012</v>
      </c>
      <c r="B5" s="70">
        <v>76</v>
      </c>
      <c r="C5" s="71">
        <v>721</v>
      </c>
      <c r="D5" s="71">
        <v>0</v>
      </c>
      <c r="E5" s="71">
        <v>721</v>
      </c>
      <c r="F5" s="70">
        <v>108.15</v>
      </c>
      <c r="G5" s="71">
        <v>612.85</v>
      </c>
      <c r="H5" s="71">
        <v>612.85</v>
      </c>
      <c r="I5" s="71">
        <v>0</v>
      </c>
      <c r="J5" s="73">
        <f t="shared" si="0"/>
        <v>612.85</v>
      </c>
      <c r="K5" s="75">
        <f t="shared" si="1"/>
        <v>0.15</v>
      </c>
    </row>
    <row r="6" spans="1:11" hidden="1">
      <c r="A6" s="72">
        <v>1020</v>
      </c>
      <c r="B6" s="70">
        <v>8</v>
      </c>
      <c r="C6" s="71">
        <v>77</v>
      </c>
      <c r="D6" s="71">
        <v>77</v>
      </c>
      <c r="E6" s="71">
        <v>0</v>
      </c>
      <c r="F6" s="70">
        <v>11.55</v>
      </c>
      <c r="G6" s="71">
        <v>-11.55</v>
      </c>
      <c r="H6" s="71">
        <v>-11.55</v>
      </c>
      <c r="I6" s="71">
        <v>0</v>
      </c>
      <c r="J6" s="73">
        <f t="shared" si="0"/>
        <v>65.45</v>
      </c>
      <c r="K6" s="75">
        <f t="shared" si="1"/>
        <v>0.15000000000000002</v>
      </c>
    </row>
    <row r="7" spans="1:11" hidden="1">
      <c r="A7" s="72">
        <v>1021</v>
      </c>
      <c r="B7" s="70">
        <v>73</v>
      </c>
      <c r="C7" s="71">
        <v>757</v>
      </c>
      <c r="D7" s="71">
        <v>592</v>
      </c>
      <c r="E7" s="71">
        <v>165</v>
      </c>
      <c r="F7" s="70">
        <v>113.55</v>
      </c>
      <c r="G7" s="71">
        <v>51.45</v>
      </c>
      <c r="H7" s="71">
        <v>51.45</v>
      </c>
      <c r="I7" s="71">
        <v>0</v>
      </c>
      <c r="J7" s="73">
        <f t="shared" si="0"/>
        <v>643.45000000000005</v>
      </c>
      <c r="K7" s="75">
        <f t="shared" si="1"/>
        <v>0.15</v>
      </c>
    </row>
    <row r="8" spans="1:11" hidden="1">
      <c r="A8" s="72">
        <v>1022</v>
      </c>
      <c r="B8" s="70">
        <v>131</v>
      </c>
      <c r="C8" s="71">
        <v>1372.94</v>
      </c>
      <c r="D8" s="71">
        <v>696.94</v>
      </c>
      <c r="E8" s="71">
        <v>676</v>
      </c>
      <c r="F8" s="70">
        <v>205.94</v>
      </c>
      <c r="G8" s="71">
        <v>470.06</v>
      </c>
      <c r="H8" s="71">
        <v>470.06</v>
      </c>
      <c r="I8" s="71">
        <v>0</v>
      </c>
      <c r="J8" s="73">
        <f t="shared" si="0"/>
        <v>1167</v>
      </c>
      <c r="K8" s="75">
        <f t="shared" si="1"/>
        <v>0.14999927163605109</v>
      </c>
    </row>
    <row r="9" spans="1:11" hidden="1">
      <c r="A9" s="72">
        <v>1026</v>
      </c>
      <c r="B9" s="70">
        <v>84</v>
      </c>
      <c r="C9" s="71">
        <v>795</v>
      </c>
      <c r="D9" s="71">
        <v>492</v>
      </c>
      <c r="E9" s="71">
        <v>303</v>
      </c>
      <c r="F9" s="70">
        <v>119.25</v>
      </c>
      <c r="G9" s="71">
        <v>183.75</v>
      </c>
      <c r="H9" s="71">
        <v>183.75</v>
      </c>
      <c r="I9" s="71">
        <v>0</v>
      </c>
      <c r="J9" s="73">
        <f t="shared" si="0"/>
        <v>675.75</v>
      </c>
      <c r="K9" s="75">
        <f t="shared" si="1"/>
        <v>0.15</v>
      </c>
    </row>
    <row r="10" spans="1:11" hidden="1">
      <c r="A10" s="72">
        <v>1031</v>
      </c>
      <c r="B10" s="70">
        <v>198</v>
      </c>
      <c r="C10" s="71">
        <v>1861.97</v>
      </c>
      <c r="D10" s="71">
        <v>822.97</v>
      </c>
      <c r="E10" s="71">
        <v>1039</v>
      </c>
      <c r="F10" s="70">
        <v>279.3</v>
      </c>
      <c r="G10" s="71">
        <v>759.7</v>
      </c>
      <c r="H10" s="71">
        <v>759.7</v>
      </c>
      <c r="I10" s="71">
        <v>0</v>
      </c>
      <c r="J10" s="73">
        <f t="shared" si="0"/>
        <v>1582.67</v>
      </c>
      <c r="K10" s="75">
        <f t="shared" si="1"/>
        <v>0.15000241679511486</v>
      </c>
    </row>
    <row r="11" spans="1:11" hidden="1">
      <c r="A11" s="72">
        <v>1040</v>
      </c>
      <c r="B11" s="70">
        <v>104</v>
      </c>
      <c r="C11" s="71">
        <v>960</v>
      </c>
      <c r="D11" s="71">
        <v>0</v>
      </c>
      <c r="E11" s="71">
        <v>960</v>
      </c>
      <c r="F11" s="70">
        <v>163.19999999999999</v>
      </c>
      <c r="G11" s="71">
        <v>796.8</v>
      </c>
      <c r="H11" s="71">
        <v>796.8</v>
      </c>
      <c r="I11" s="71">
        <v>0</v>
      </c>
      <c r="J11" s="73">
        <f t="shared" si="0"/>
        <v>796.8</v>
      </c>
      <c r="K11" s="75">
        <f t="shared" si="1"/>
        <v>0.16999999999999998</v>
      </c>
    </row>
    <row r="12" spans="1:11" hidden="1">
      <c r="A12" s="72">
        <v>1042</v>
      </c>
      <c r="B12" s="70">
        <v>465</v>
      </c>
      <c r="C12" s="71">
        <v>4547.95</v>
      </c>
      <c r="D12" s="71">
        <v>2633.95</v>
      </c>
      <c r="E12" s="71">
        <v>1914</v>
      </c>
      <c r="F12" s="70">
        <v>773.15</v>
      </c>
      <c r="G12" s="71">
        <v>1140.8499999999999</v>
      </c>
      <c r="H12" s="71">
        <v>1140.8499999999999</v>
      </c>
      <c r="I12" s="71">
        <v>0</v>
      </c>
      <c r="J12" s="73">
        <f t="shared" si="0"/>
        <v>3774.7999999999997</v>
      </c>
      <c r="K12" s="75">
        <f t="shared" si="1"/>
        <v>0.16999967018107059</v>
      </c>
    </row>
    <row r="13" spans="1:11" hidden="1">
      <c r="A13" s="72">
        <v>1048</v>
      </c>
      <c r="B13" s="70">
        <v>387</v>
      </c>
      <c r="C13" s="71">
        <v>3992.87</v>
      </c>
      <c r="D13" s="71">
        <v>1719.87</v>
      </c>
      <c r="E13" s="71">
        <v>2273</v>
      </c>
      <c r="F13" s="70">
        <v>598.92999999999995</v>
      </c>
      <c r="G13" s="71">
        <v>1674.07</v>
      </c>
      <c r="H13" s="71">
        <v>1674.07</v>
      </c>
      <c r="I13" s="71">
        <v>0</v>
      </c>
      <c r="J13" s="73">
        <f t="shared" si="0"/>
        <v>3393.9399999999996</v>
      </c>
      <c r="K13" s="75">
        <f t="shared" si="1"/>
        <v>0.14999987477678961</v>
      </c>
    </row>
    <row r="14" spans="1:11" hidden="1">
      <c r="A14" s="72">
        <v>1049</v>
      </c>
      <c r="B14" s="70">
        <v>243</v>
      </c>
      <c r="C14" s="71">
        <v>2550.9499999999998</v>
      </c>
      <c r="D14" s="71">
        <v>1913.95</v>
      </c>
      <c r="E14" s="71">
        <v>637</v>
      </c>
      <c r="F14" s="70">
        <v>382.64</v>
      </c>
      <c r="G14" s="71">
        <v>254.36</v>
      </c>
      <c r="H14" s="71">
        <v>254.36</v>
      </c>
      <c r="I14" s="71">
        <v>0</v>
      </c>
      <c r="J14" s="73">
        <f t="shared" si="0"/>
        <v>2168.31</v>
      </c>
      <c r="K14" s="75">
        <f t="shared" si="1"/>
        <v>0.14999901997295126</v>
      </c>
    </row>
    <row r="15" spans="1:11" hidden="1">
      <c r="A15" s="72">
        <v>1054</v>
      </c>
      <c r="B15" s="70">
        <v>153</v>
      </c>
      <c r="C15" s="71">
        <v>1835</v>
      </c>
      <c r="D15" s="71">
        <v>1667</v>
      </c>
      <c r="E15" s="71">
        <v>168</v>
      </c>
      <c r="F15" s="70">
        <v>275.25</v>
      </c>
      <c r="G15" s="71">
        <v>-107.25</v>
      </c>
      <c r="H15" s="71">
        <v>-107.25</v>
      </c>
      <c r="I15" s="71">
        <v>0</v>
      </c>
      <c r="J15" s="73">
        <f t="shared" si="0"/>
        <v>1559.75</v>
      </c>
      <c r="K15" s="75">
        <f t="shared" si="1"/>
        <v>0.15</v>
      </c>
    </row>
    <row r="16" spans="1:11" hidden="1">
      <c r="A16" s="72">
        <v>1062</v>
      </c>
      <c r="B16" s="70">
        <v>361</v>
      </c>
      <c r="C16" s="71">
        <v>3510</v>
      </c>
      <c r="D16" s="71">
        <v>189</v>
      </c>
      <c r="E16" s="71">
        <v>3321</v>
      </c>
      <c r="F16" s="70">
        <v>526.5</v>
      </c>
      <c r="G16" s="71">
        <v>2794.5</v>
      </c>
      <c r="H16" s="71">
        <v>2794.5</v>
      </c>
      <c r="I16" s="71">
        <v>0</v>
      </c>
      <c r="J16" s="73">
        <f t="shared" si="0"/>
        <v>2983.5</v>
      </c>
      <c r="K16" s="75">
        <f t="shared" si="1"/>
        <v>0.15</v>
      </c>
    </row>
    <row r="17" spans="1:11" hidden="1">
      <c r="A17" s="72">
        <v>1069</v>
      </c>
      <c r="B17" s="70">
        <v>716</v>
      </c>
      <c r="C17" s="71">
        <v>6948.93</v>
      </c>
      <c r="D17" s="71">
        <v>2776.93</v>
      </c>
      <c r="E17" s="71">
        <v>4172</v>
      </c>
      <c r="F17" s="70">
        <v>1042.3399999999999</v>
      </c>
      <c r="G17" s="71">
        <v>3129.66</v>
      </c>
      <c r="H17" s="71">
        <v>3129.66</v>
      </c>
      <c r="I17" s="71">
        <v>0</v>
      </c>
      <c r="J17" s="73">
        <f t="shared" si="0"/>
        <v>5906.59</v>
      </c>
      <c r="K17" s="75">
        <f t="shared" si="1"/>
        <v>0.15000007195352377</v>
      </c>
    </row>
    <row r="18" spans="1:11" hidden="1">
      <c r="A18" s="72">
        <v>1071</v>
      </c>
      <c r="B18" s="70">
        <v>58</v>
      </c>
      <c r="C18" s="71">
        <v>554</v>
      </c>
      <c r="D18" s="71">
        <v>464</v>
      </c>
      <c r="E18" s="71">
        <v>90</v>
      </c>
      <c r="F18" s="70">
        <v>83.1</v>
      </c>
      <c r="G18" s="71">
        <v>6.9</v>
      </c>
      <c r="H18" s="71">
        <v>6.9</v>
      </c>
      <c r="I18" s="71">
        <v>0</v>
      </c>
      <c r="J18" s="73">
        <f t="shared" si="0"/>
        <v>470.9</v>
      </c>
      <c r="K18" s="75">
        <f t="shared" si="1"/>
        <v>0.15</v>
      </c>
    </row>
    <row r="19" spans="1:11" hidden="1">
      <c r="A19" s="72">
        <v>1080</v>
      </c>
      <c r="B19" s="70">
        <v>520</v>
      </c>
      <c r="C19" s="71">
        <v>5064</v>
      </c>
      <c r="D19" s="71">
        <v>2086</v>
      </c>
      <c r="E19" s="71">
        <v>2978</v>
      </c>
      <c r="F19" s="70">
        <v>759.6</v>
      </c>
      <c r="G19" s="71">
        <v>2218.4</v>
      </c>
      <c r="H19" s="71">
        <v>2218.4</v>
      </c>
      <c r="I19" s="71">
        <v>0</v>
      </c>
      <c r="J19" s="73">
        <f t="shared" si="0"/>
        <v>4304.3999999999996</v>
      </c>
      <c r="K19" s="75">
        <f t="shared" si="1"/>
        <v>0.15</v>
      </c>
    </row>
    <row r="20" spans="1:11" hidden="1">
      <c r="A20" s="72">
        <v>1085</v>
      </c>
      <c r="B20" s="70">
        <v>208</v>
      </c>
      <c r="C20" s="71">
        <v>2094.96</v>
      </c>
      <c r="D20" s="71">
        <v>739.96</v>
      </c>
      <c r="E20" s="71">
        <v>1355</v>
      </c>
      <c r="F20" s="70">
        <v>314.24</v>
      </c>
      <c r="G20" s="71">
        <v>1040.76</v>
      </c>
      <c r="H20" s="71">
        <v>1040.76</v>
      </c>
      <c r="I20" s="71">
        <v>0</v>
      </c>
      <c r="J20" s="73">
        <f t="shared" si="0"/>
        <v>1780.72</v>
      </c>
      <c r="K20" s="75">
        <f t="shared" si="1"/>
        <v>0.14999809065566885</v>
      </c>
    </row>
    <row r="21" spans="1:11" hidden="1">
      <c r="A21" s="72">
        <v>1090</v>
      </c>
      <c r="B21" s="70">
        <v>205</v>
      </c>
      <c r="C21" s="71">
        <v>1998.95</v>
      </c>
      <c r="D21" s="71">
        <v>416.95</v>
      </c>
      <c r="E21" s="71">
        <v>1582</v>
      </c>
      <c r="F21" s="70">
        <v>299.83999999999997</v>
      </c>
      <c r="G21" s="71">
        <v>1282.1600000000001</v>
      </c>
      <c r="H21" s="71">
        <v>1282.1600000000001</v>
      </c>
      <c r="I21" s="71">
        <v>0</v>
      </c>
      <c r="J21" s="73">
        <f t="shared" si="0"/>
        <v>1699.1100000000001</v>
      </c>
      <c r="K21" s="75">
        <f t="shared" si="1"/>
        <v>0.14999874934340526</v>
      </c>
    </row>
    <row r="22" spans="1:11" hidden="1">
      <c r="A22" s="72">
        <v>1093</v>
      </c>
      <c r="B22" s="70">
        <v>62</v>
      </c>
      <c r="C22" s="71">
        <v>735</v>
      </c>
      <c r="D22" s="71">
        <v>735</v>
      </c>
      <c r="E22" s="71">
        <v>0</v>
      </c>
      <c r="F22" s="70">
        <v>110.25</v>
      </c>
      <c r="G22" s="71">
        <v>-110.25</v>
      </c>
      <c r="H22" s="71">
        <v>-110.25</v>
      </c>
      <c r="I22" s="71">
        <v>0</v>
      </c>
      <c r="J22" s="73">
        <f t="shared" si="0"/>
        <v>624.75</v>
      </c>
      <c r="K22" s="75">
        <f t="shared" si="1"/>
        <v>0.15</v>
      </c>
    </row>
    <row r="23" spans="1:11" hidden="1">
      <c r="A23" s="72">
        <v>1112</v>
      </c>
      <c r="B23" s="70">
        <v>207</v>
      </c>
      <c r="C23" s="71">
        <v>1974</v>
      </c>
      <c r="D23" s="71">
        <v>889</v>
      </c>
      <c r="E23" s="71">
        <v>1085</v>
      </c>
      <c r="F23" s="70">
        <v>296.10000000000002</v>
      </c>
      <c r="G23" s="71">
        <v>788.9</v>
      </c>
      <c r="H23" s="71">
        <v>788.9</v>
      </c>
      <c r="I23" s="71">
        <v>0</v>
      </c>
      <c r="J23" s="73">
        <f t="shared" si="0"/>
        <v>1677.9</v>
      </c>
      <c r="K23" s="75">
        <f t="shared" si="1"/>
        <v>0.15000000000000002</v>
      </c>
    </row>
    <row r="24" spans="1:11" hidden="1">
      <c r="A24" s="72">
        <v>1122</v>
      </c>
      <c r="B24" s="70">
        <v>36</v>
      </c>
      <c r="C24" s="71">
        <v>323</v>
      </c>
      <c r="D24" s="71">
        <v>0</v>
      </c>
      <c r="E24" s="71">
        <v>323</v>
      </c>
      <c r="F24" s="70">
        <v>48.45</v>
      </c>
      <c r="G24" s="71">
        <v>274.55</v>
      </c>
      <c r="H24" s="71">
        <v>274.55</v>
      </c>
      <c r="I24" s="71">
        <v>0</v>
      </c>
      <c r="J24" s="73">
        <f t="shared" si="0"/>
        <v>274.55</v>
      </c>
      <c r="K24" s="75">
        <f t="shared" si="1"/>
        <v>0.15000000000000002</v>
      </c>
    </row>
    <row r="25" spans="1:11" hidden="1">
      <c r="A25" s="72">
        <v>1146</v>
      </c>
      <c r="B25" s="70">
        <v>722</v>
      </c>
      <c r="C25" s="71">
        <v>7204.65</v>
      </c>
      <c r="D25" s="71">
        <v>2823.65</v>
      </c>
      <c r="E25" s="71">
        <v>4381</v>
      </c>
      <c r="F25" s="70">
        <v>1080.7</v>
      </c>
      <c r="G25" s="71">
        <v>3300.3</v>
      </c>
      <c r="H25" s="71">
        <v>3300.3</v>
      </c>
      <c r="I25" s="71">
        <v>0</v>
      </c>
      <c r="J25" s="73">
        <f t="shared" si="0"/>
        <v>6123.9500000000007</v>
      </c>
      <c r="K25" s="75">
        <f t="shared" si="1"/>
        <v>0.15000034699811929</v>
      </c>
    </row>
    <row r="26" spans="1:11" hidden="1">
      <c r="A26" s="72">
        <v>1177</v>
      </c>
      <c r="B26" s="70">
        <v>45</v>
      </c>
      <c r="C26" s="71">
        <v>665</v>
      </c>
      <c r="D26" s="71">
        <v>608</v>
      </c>
      <c r="E26" s="71">
        <v>57</v>
      </c>
      <c r="F26" s="70">
        <v>113.05</v>
      </c>
      <c r="G26" s="71">
        <v>-56.05</v>
      </c>
      <c r="H26" s="71">
        <v>-56.05</v>
      </c>
      <c r="I26" s="71">
        <v>0</v>
      </c>
      <c r="J26" s="73">
        <f t="shared" si="0"/>
        <v>551.95000000000005</v>
      </c>
      <c r="K26" s="75">
        <f t="shared" si="1"/>
        <v>0.16999999999999998</v>
      </c>
    </row>
    <row r="27" spans="1:11" hidden="1">
      <c r="A27" s="72">
        <v>1179</v>
      </c>
      <c r="B27" s="70">
        <v>96</v>
      </c>
      <c r="C27" s="71">
        <v>946</v>
      </c>
      <c r="D27" s="71">
        <v>368</v>
      </c>
      <c r="E27" s="71">
        <v>578</v>
      </c>
      <c r="F27" s="70">
        <v>141.9</v>
      </c>
      <c r="G27" s="71">
        <v>436.1</v>
      </c>
      <c r="H27" s="71">
        <v>436.1</v>
      </c>
      <c r="I27" s="71">
        <v>0</v>
      </c>
      <c r="J27" s="73">
        <f t="shared" si="0"/>
        <v>804.1</v>
      </c>
      <c r="K27" s="75">
        <f t="shared" si="1"/>
        <v>0.15</v>
      </c>
    </row>
    <row r="28" spans="1:11" hidden="1">
      <c r="A28" s="72">
        <v>1181</v>
      </c>
      <c r="B28" s="70">
        <v>213</v>
      </c>
      <c r="C28" s="71">
        <v>2117.9899999999998</v>
      </c>
      <c r="D28" s="71">
        <v>353.99</v>
      </c>
      <c r="E28" s="71">
        <v>1764</v>
      </c>
      <c r="F28" s="70">
        <v>317.7</v>
      </c>
      <c r="G28" s="71">
        <v>1446.3</v>
      </c>
      <c r="H28" s="71">
        <v>1446.3</v>
      </c>
      <c r="I28" s="71">
        <v>0</v>
      </c>
      <c r="J28" s="73">
        <f t="shared" si="0"/>
        <v>1800.29</v>
      </c>
      <c r="K28" s="75">
        <f t="shared" si="1"/>
        <v>0.15000070821864128</v>
      </c>
    </row>
    <row r="29" spans="1:11" hidden="1">
      <c r="A29" s="72">
        <v>1204</v>
      </c>
      <c r="B29" s="70">
        <v>150</v>
      </c>
      <c r="C29" s="71">
        <v>1514.96</v>
      </c>
      <c r="D29" s="71">
        <v>690.96</v>
      </c>
      <c r="E29" s="71">
        <v>824</v>
      </c>
      <c r="F29" s="70">
        <v>227.24</v>
      </c>
      <c r="G29" s="71">
        <v>596.76</v>
      </c>
      <c r="H29" s="71">
        <v>596.76</v>
      </c>
      <c r="I29" s="71">
        <v>0</v>
      </c>
      <c r="J29" s="73">
        <f t="shared" si="0"/>
        <v>1287.72</v>
      </c>
      <c r="K29" s="75">
        <f t="shared" si="1"/>
        <v>0.14999735966626182</v>
      </c>
    </row>
    <row r="30" spans="1:11" hidden="1">
      <c r="A30" s="72">
        <v>1207</v>
      </c>
      <c r="B30" s="70">
        <v>118</v>
      </c>
      <c r="C30" s="71">
        <v>1226.99</v>
      </c>
      <c r="D30" s="71">
        <v>692.99</v>
      </c>
      <c r="E30" s="71">
        <v>534</v>
      </c>
      <c r="F30" s="70">
        <v>184.05</v>
      </c>
      <c r="G30" s="71">
        <v>349.95</v>
      </c>
      <c r="H30" s="71">
        <v>349.95</v>
      </c>
      <c r="I30" s="71">
        <v>0</v>
      </c>
      <c r="J30" s="73">
        <f t="shared" si="0"/>
        <v>1042.94</v>
      </c>
      <c r="K30" s="75">
        <f t="shared" si="1"/>
        <v>0.1500012225038509</v>
      </c>
    </row>
    <row r="31" spans="1:11" hidden="1">
      <c r="A31" s="72">
        <v>1211</v>
      </c>
      <c r="B31" s="70">
        <v>322</v>
      </c>
      <c r="C31" s="71">
        <v>3165</v>
      </c>
      <c r="D31" s="71">
        <v>503</v>
      </c>
      <c r="E31" s="71">
        <v>2662</v>
      </c>
      <c r="F31" s="70">
        <v>474.75</v>
      </c>
      <c r="G31" s="71">
        <v>2187.25</v>
      </c>
      <c r="H31" s="71">
        <v>2187.25</v>
      </c>
      <c r="I31" s="71">
        <v>0</v>
      </c>
      <c r="J31" s="73">
        <f t="shared" si="0"/>
        <v>2690.25</v>
      </c>
      <c r="K31" s="75">
        <f t="shared" si="1"/>
        <v>0.15</v>
      </c>
    </row>
    <row r="32" spans="1:11" hidden="1">
      <c r="A32" s="72">
        <v>1217</v>
      </c>
      <c r="B32" s="70">
        <v>252</v>
      </c>
      <c r="C32" s="71">
        <v>2539.92</v>
      </c>
      <c r="D32" s="71">
        <v>1052.92</v>
      </c>
      <c r="E32" s="71">
        <v>1487</v>
      </c>
      <c r="F32" s="70">
        <v>431.79</v>
      </c>
      <c r="G32" s="71">
        <v>1055.21</v>
      </c>
      <c r="H32" s="71">
        <v>1055.21</v>
      </c>
      <c r="I32" s="71">
        <v>0</v>
      </c>
      <c r="J32" s="73">
        <f t="shared" si="0"/>
        <v>2108.13</v>
      </c>
      <c r="K32" s="75">
        <f t="shared" si="1"/>
        <v>0.17000141736747615</v>
      </c>
    </row>
    <row r="33" spans="1:11" hidden="1">
      <c r="A33" s="72">
        <v>1222</v>
      </c>
      <c r="B33" s="70">
        <v>110</v>
      </c>
      <c r="C33" s="71">
        <v>1137.93</v>
      </c>
      <c r="D33" s="71">
        <v>601.92999999999995</v>
      </c>
      <c r="E33" s="71">
        <v>536</v>
      </c>
      <c r="F33" s="70">
        <v>170.69</v>
      </c>
      <c r="G33" s="71">
        <v>365.31</v>
      </c>
      <c r="H33" s="71">
        <v>365.31</v>
      </c>
      <c r="I33" s="71">
        <v>0</v>
      </c>
      <c r="J33" s="73">
        <f t="shared" si="0"/>
        <v>967.24</v>
      </c>
      <c r="K33" s="75">
        <f t="shared" si="1"/>
        <v>0.15000043939433882</v>
      </c>
    </row>
    <row r="34" spans="1:11" hidden="1">
      <c r="A34" s="72">
        <v>1228</v>
      </c>
      <c r="B34" s="70">
        <v>27</v>
      </c>
      <c r="C34" s="71">
        <v>268</v>
      </c>
      <c r="D34" s="71">
        <v>268</v>
      </c>
      <c r="E34" s="71">
        <v>0</v>
      </c>
      <c r="F34" s="70">
        <v>40.200000000000003</v>
      </c>
      <c r="G34" s="71">
        <v>-40.200000000000003</v>
      </c>
      <c r="H34" s="71">
        <v>-40.200000000000003</v>
      </c>
      <c r="I34" s="71">
        <v>0</v>
      </c>
      <c r="J34" s="73">
        <f t="shared" si="0"/>
        <v>227.8</v>
      </c>
      <c r="K34" s="75">
        <f t="shared" si="1"/>
        <v>0.15000000000000002</v>
      </c>
    </row>
    <row r="35" spans="1:11" hidden="1">
      <c r="A35" s="72">
        <v>1245</v>
      </c>
      <c r="B35" s="70">
        <v>330</v>
      </c>
      <c r="C35" s="71">
        <v>3209</v>
      </c>
      <c r="D35" s="71">
        <v>722</v>
      </c>
      <c r="E35" s="71">
        <v>2487</v>
      </c>
      <c r="F35" s="70">
        <v>481.35</v>
      </c>
      <c r="G35" s="71">
        <v>2005.65</v>
      </c>
      <c r="H35" s="71">
        <v>2005.65</v>
      </c>
      <c r="I35" s="71">
        <v>0</v>
      </c>
      <c r="J35" s="73">
        <f t="shared" si="0"/>
        <v>2727.65</v>
      </c>
      <c r="K35" s="75">
        <f t="shared" si="1"/>
        <v>0.15</v>
      </c>
    </row>
    <row r="36" spans="1:11" hidden="1">
      <c r="A36" s="72">
        <v>1246</v>
      </c>
      <c r="B36" s="70">
        <v>183</v>
      </c>
      <c r="C36" s="71">
        <v>1743.93</v>
      </c>
      <c r="D36" s="71">
        <v>197.93</v>
      </c>
      <c r="E36" s="71">
        <v>1546</v>
      </c>
      <c r="F36" s="70">
        <v>261.58999999999997</v>
      </c>
      <c r="G36" s="71">
        <v>1284.4100000000001</v>
      </c>
      <c r="H36" s="71">
        <v>1284.4100000000001</v>
      </c>
      <c r="I36" s="71">
        <v>0</v>
      </c>
      <c r="J36" s="73">
        <f t="shared" si="0"/>
        <v>1482.3400000000001</v>
      </c>
      <c r="K36" s="75">
        <f t="shared" si="1"/>
        <v>0.15000028670875548</v>
      </c>
    </row>
    <row r="37" spans="1:11" hidden="1">
      <c r="A37" s="72">
        <v>1247</v>
      </c>
      <c r="B37" s="70">
        <v>181</v>
      </c>
      <c r="C37" s="71">
        <v>1817.99</v>
      </c>
      <c r="D37" s="71">
        <v>1385.99</v>
      </c>
      <c r="E37" s="71">
        <v>432</v>
      </c>
      <c r="F37" s="70">
        <v>272.7</v>
      </c>
      <c r="G37" s="71">
        <v>159.30000000000001</v>
      </c>
      <c r="H37" s="71">
        <v>159.30000000000001</v>
      </c>
      <c r="I37" s="71">
        <v>0</v>
      </c>
      <c r="J37" s="73">
        <f t="shared" si="0"/>
        <v>1545.29</v>
      </c>
      <c r="K37" s="75">
        <f t="shared" si="1"/>
        <v>0.15000082508704668</v>
      </c>
    </row>
    <row r="38" spans="1:11" hidden="1">
      <c r="A38" s="72">
        <v>1258</v>
      </c>
      <c r="B38" s="70">
        <v>1118</v>
      </c>
      <c r="C38" s="71">
        <v>10924.96</v>
      </c>
      <c r="D38" s="71">
        <v>4560.96</v>
      </c>
      <c r="E38" s="71">
        <v>6364</v>
      </c>
      <c r="F38" s="70">
        <v>1638.74</v>
      </c>
      <c r="G38" s="71">
        <v>4725.26</v>
      </c>
      <c r="H38" s="71">
        <v>4725.26</v>
      </c>
      <c r="I38" s="71">
        <v>0</v>
      </c>
      <c r="J38" s="73">
        <f t="shared" si="0"/>
        <v>9286.2200000000012</v>
      </c>
      <c r="K38" s="75">
        <f t="shared" si="1"/>
        <v>0.14999963386593637</v>
      </c>
    </row>
    <row r="39" spans="1:11" hidden="1">
      <c r="A39" s="72">
        <v>1267</v>
      </c>
      <c r="B39" s="70">
        <v>689</v>
      </c>
      <c r="C39" s="71">
        <v>6751.88</v>
      </c>
      <c r="D39" s="71">
        <v>2461.88</v>
      </c>
      <c r="E39" s="71">
        <v>4290</v>
      </c>
      <c r="F39" s="70">
        <v>1012.78</v>
      </c>
      <c r="G39" s="71">
        <v>3277.22</v>
      </c>
      <c r="H39" s="71">
        <v>3277.22</v>
      </c>
      <c r="I39" s="71">
        <v>0</v>
      </c>
      <c r="J39" s="73">
        <f t="shared" si="0"/>
        <v>5739.1</v>
      </c>
      <c r="K39" s="75">
        <f t="shared" si="1"/>
        <v>0.14999970378620472</v>
      </c>
    </row>
    <row r="40" spans="1:11" hidden="1">
      <c r="A40" s="72">
        <v>1279</v>
      </c>
      <c r="B40" s="70">
        <v>44</v>
      </c>
      <c r="C40" s="71">
        <v>408</v>
      </c>
      <c r="D40" s="71">
        <v>100</v>
      </c>
      <c r="E40" s="71">
        <v>308</v>
      </c>
      <c r="F40" s="70">
        <v>61.2</v>
      </c>
      <c r="G40" s="71">
        <v>246.8</v>
      </c>
      <c r="H40" s="71">
        <v>246.8</v>
      </c>
      <c r="I40" s="71">
        <v>0</v>
      </c>
      <c r="J40" s="73">
        <f t="shared" si="0"/>
        <v>346.8</v>
      </c>
      <c r="K40" s="75">
        <f t="shared" si="1"/>
        <v>0.15</v>
      </c>
    </row>
    <row r="41" spans="1:11" hidden="1">
      <c r="A41" s="72">
        <v>1281</v>
      </c>
      <c r="B41" s="70">
        <v>230</v>
      </c>
      <c r="C41" s="71">
        <v>2165</v>
      </c>
      <c r="D41" s="71">
        <v>30</v>
      </c>
      <c r="E41" s="71">
        <v>2135</v>
      </c>
      <c r="F41" s="70">
        <v>368.05</v>
      </c>
      <c r="G41" s="71">
        <v>1766.95</v>
      </c>
      <c r="H41" s="71">
        <v>1766.95</v>
      </c>
      <c r="I41" s="71">
        <v>0</v>
      </c>
      <c r="J41" s="73">
        <f t="shared" si="0"/>
        <v>1796.95</v>
      </c>
      <c r="K41" s="75">
        <f t="shared" si="1"/>
        <v>0.17</v>
      </c>
    </row>
    <row r="42" spans="1:11" hidden="1">
      <c r="A42" s="72">
        <v>1309</v>
      </c>
      <c r="B42" s="70">
        <v>35</v>
      </c>
      <c r="C42" s="71">
        <v>406</v>
      </c>
      <c r="D42" s="71">
        <v>389</v>
      </c>
      <c r="E42" s="71">
        <v>17</v>
      </c>
      <c r="F42" s="70">
        <v>60.9</v>
      </c>
      <c r="G42" s="71">
        <v>-43.9</v>
      </c>
      <c r="H42" s="71">
        <v>-43.9</v>
      </c>
      <c r="I42" s="71">
        <v>0</v>
      </c>
      <c r="J42" s="73">
        <f t="shared" si="0"/>
        <v>345.1</v>
      </c>
      <c r="K42" s="75">
        <f t="shared" si="1"/>
        <v>0.15</v>
      </c>
    </row>
    <row r="43" spans="1:11" hidden="1">
      <c r="A43" s="72">
        <v>1318</v>
      </c>
      <c r="B43" s="70">
        <v>133</v>
      </c>
      <c r="C43" s="71">
        <v>1269</v>
      </c>
      <c r="D43" s="71">
        <v>593</v>
      </c>
      <c r="E43" s="71">
        <v>676</v>
      </c>
      <c r="F43" s="70">
        <v>190.35</v>
      </c>
      <c r="G43" s="71">
        <v>485.65</v>
      </c>
      <c r="H43" s="71">
        <v>485.65</v>
      </c>
      <c r="I43" s="71">
        <v>0</v>
      </c>
      <c r="J43" s="73">
        <f t="shared" si="0"/>
        <v>1078.6500000000001</v>
      </c>
      <c r="K43" s="75">
        <f t="shared" si="1"/>
        <v>0.15</v>
      </c>
    </row>
    <row r="44" spans="1:11" hidden="1">
      <c r="A44" s="72">
        <v>1319</v>
      </c>
      <c r="B44" s="70">
        <v>5</v>
      </c>
      <c r="C44" s="71">
        <v>47</v>
      </c>
      <c r="D44" s="71">
        <v>0</v>
      </c>
      <c r="E44" s="71">
        <v>47</v>
      </c>
      <c r="F44" s="70">
        <v>7.05</v>
      </c>
      <c r="G44" s="71">
        <v>39.950000000000003</v>
      </c>
      <c r="H44" s="71">
        <v>39.950000000000003</v>
      </c>
      <c r="I44" s="71">
        <v>0</v>
      </c>
      <c r="J44" s="73">
        <f t="shared" si="0"/>
        <v>39.950000000000003</v>
      </c>
      <c r="K44" s="75">
        <f t="shared" si="1"/>
        <v>0.15</v>
      </c>
    </row>
    <row r="45" spans="1:11" hidden="1">
      <c r="A45" s="72">
        <v>1322</v>
      </c>
      <c r="B45" s="70">
        <v>27</v>
      </c>
      <c r="C45" s="71">
        <v>253</v>
      </c>
      <c r="D45" s="71">
        <v>0</v>
      </c>
      <c r="E45" s="71">
        <v>253</v>
      </c>
      <c r="F45" s="70">
        <v>37.950000000000003</v>
      </c>
      <c r="G45" s="71">
        <v>215.05</v>
      </c>
      <c r="H45" s="71">
        <v>215.05</v>
      </c>
      <c r="I45" s="71">
        <v>0</v>
      </c>
      <c r="J45" s="73">
        <f t="shared" si="0"/>
        <v>215.05</v>
      </c>
      <c r="K45" s="75">
        <f t="shared" si="1"/>
        <v>0.15000000000000002</v>
      </c>
    </row>
    <row r="46" spans="1:11" hidden="1">
      <c r="A46" s="72">
        <v>1323</v>
      </c>
      <c r="B46" s="70">
        <v>128</v>
      </c>
      <c r="C46" s="71">
        <v>1186</v>
      </c>
      <c r="D46" s="71">
        <v>302</v>
      </c>
      <c r="E46" s="71">
        <v>884</v>
      </c>
      <c r="F46" s="70">
        <v>177.9</v>
      </c>
      <c r="G46" s="71">
        <v>706.1</v>
      </c>
      <c r="H46" s="71">
        <v>706.1</v>
      </c>
      <c r="I46" s="71">
        <v>0</v>
      </c>
      <c r="J46" s="73">
        <f t="shared" si="0"/>
        <v>1008.1</v>
      </c>
      <c r="K46" s="75">
        <f t="shared" si="1"/>
        <v>0.15</v>
      </c>
    </row>
    <row r="47" spans="1:11" hidden="1">
      <c r="A47" s="72">
        <v>1325</v>
      </c>
      <c r="B47" s="70">
        <v>221</v>
      </c>
      <c r="C47" s="71">
        <v>2190.92</v>
      </c>
      <c r="D47" s="71">
        <v>1428.92</v>
      </c>
      <c r="E47" s="71">
        <v>762</v>
      </c>
      <c r="F47" s="70">
        <v>328.64</v>
      </c>
      <c r="G47" s="71">
        <v>433.36</v>
      </c>
      <c r="H47" s="71">
        <v>433.36</v>
      </c>
      <c r="I47" s="71">
        <v>0</v>
      </c>
      <c r="J47" s="73">
        <f t="shared" si="0"/>
        <v>1862.2800000000002</v>
      </c>
      <c r="K47" s="75">
        <f t="shared" si="1"/>
        <v>0.15000091285852518</v>
      </c>
    </row>
    <row r="48" spans="1:11" hidden="1">
      <c r="A48" s="72">
        <v>1331</v>
      </c>
      <c r="B48" s="70">
        <v>50</v>
      </c>
      <c r="C48" s="71">
        <v>471</v>
      </c>
      <c r="D48" s="71">
        <v>0</v>
      </c>
      <c r="E48" s="71">
        <v>471</v>
      </c>
      <c r="F48" s="70">
        <v>70.650000000000006</v>
      </c>
      <c r="G48" s="71">
        <v>400.35</v>
      </c>
      <c r="H48" s="71">
        <v>400.35</v>
      </c>
      <c r="I48" s="71">
        <v>0</v>
      </c>
      <c r="J48" s="73">
        <f t="shared" si="0"/>
        <v>400.35</v>
      </c>
      <c r="K48" s="75">
        <f t="shared" si="1"/>
        <v>0.15000000000000002</v>
      </c>
    </row>
    <row r="49" spans="1:11" hidden="1">
      <c r="A49" s="72">
        <v>1332</v>
      </c>
      <c r="B49" s="70">
        <v>242</v>
      </c>
      <c r="C49" s="71">
        <v>2953.4</v>
      </c>
      <c r="D49" s="71">
        <v>2194.4</v>
      </c>
      <c r="E49" s="71">
        <v>759</v>
      </c>
      <c r="F49" s="70">
        <v>443.01</v>
      </c>
      <c r="G49" s="71">
        <v>315.99</v>
      </c>
      <c r="H49" s="71">
        <v>315.99</v>
      </c>
      <c r="I49" s="71">
        <v>0</v>
      </c>
      <c r="J49" s="73">
        <f t="shared" si="0"/>
        <v>2510.3900000000003</v>
      </c>
      <c r="K49" s="75">
        <f t="shared" si="1"/>
        <v>0.15</v>
      </c>
    </row>
    <row r="50" spans="1:11" hidden="1">
      <c r="A50" s="72">
        <v>1341</v>
      </c>
      <c r="B50" s="70">
        <v>516</v>
      </c>
      <c r="C50" s="71">
        <v>5345.72</v>
      </c>
      <c r="D50" s="71">
        <v>1745.72</v>
      </c>
      <c r="E50" s="71">
        <v>3600</v>
      </c>
      <c r="F50" s="70">
        <v>801.86</v>
      </c>
      <c r="G50" s="71">
        <v>2798.14</v>
      </c>
      <c r="H50" s="71">
        <v>2798.14</v>
      </c>
      <c r="I50" s="71">
        <v>0</v>
      </c>
      <c r="J50" s="73">
        <f t="shared" si="0"/>
        <v>4543.8599999999997</v>
      </c>
      <c r="K50" s="75">
        <f t="shared" si="1"/>
        <v>0.15000037413108055</v>
      </c>
    </row>
    <row r="51" spans="1:11" hidden="1">
      <c r="A51" s="72">
        <v>1347</v>
      </c>
      <c r="B51" s="70">
        <v>123</v>
      </c>
      <c r="C51" s="71">
        <v>1345.85</v>
      </c>
      <c r="D51" s="71">
        <v>767.85</v>
      </c>
      <c r="E51" s="71">
        <v>578</v>
      </c>
      <c r="F51" s="70">
        <v>201.88</v>
      </c>
      <c r="G51" s="71">
        <v>376.12</v>
      </c>
      <c r="H51" s="71">
        <v>376.12</v>
      </c>
      <c r="I51" s="71">
        <v>0</v>
      </c>
      <c r="J51" s="73">
        <f t="shared" si="0"/>
        <v>1143.97</v>
      </c>
      <c r="K51" s="75">
        <f t="shared" si="1"/>
        <v>0.15000185756213547</v>
      </c>
    </row>
    <row r="52" spans="1:11" hidden="1">
      <c r="A52" s="72">
        <v>1350</v>
      </c>
      <c r="B52" s="70">
        <v>8</v>
      </c>
      <c r="C52" s="71">
        <v>76</v>
      </c>
      <c r="D52" s="71">
        <v>0</v>
      </c>
      <c r="E52" s="71">
        <v>76</v>
      </c>
      <c r="F52" s="70">
        <v>11.4</v>
      </c>
      <c r="G52" s="71">
        <v>64.599999999999994</v>
      </c>
      <c r="H52" s="71">
        <v>69</v>
      </c>
      <c r="I52" s="71">
        <v>-4.4000000000000004</v>
      </c>
      <c r="J52" s="73">
        <f t="shared" si="0"/>
        <v>64.599999999999994</v>
      </c>
      <c r="K52" s="75">
        <f t="shared" si="1"/>
        <v>0.15</v>
      </c>
    </row>
    <row r="53" spans="1:11" hidden="1">
      <c r="A53" s="72">
        <v>1372</v>
      </c>
      <c r="B53" s="70">
        <v>49</v>
      </c>
      <c r="C53" s="71">
        <v>669.96</v>
      </c>
      <c r="D53" s="71">
        <v>669.96</v>
      </c>
      <c r="E53" s="71">
        <v>0</v>
      </c>
      <c r="F53" s="70">
        <v>100.49</v>
      </c>
      <c r="G53" s="71">
        <v>-100.49</v>
      </c>
      <c r="H53" s="71">
        <v>-100.49</v>
      </c>
      <c r="I53" s="71">
        <v>0</v>
      </c>
      <c r="J53" s="73">
        <f t="shared" si="0"/>
        <v>569.47</v>
      </c>
      <c r="K53" s="75">
        <f t="shared" si="1"/>
        <v>0.14999402949429816</v>
      </c>
    </row>
    <row r="54" spans="1:11" hidden="1">
      <c r="A54" s="72">
        <v>1391</v>
      </c>
      <c r="B54" s="70">
        <v>83</v>
      </c>
      <c r="C54" s="71">
        <v>804.98</v>
      </c>
      <c r="D54" s="71">
        <v>489.98</v>
      </c>
      <c r="E54" s="71">
        <v>315</v>
      </c>
      <c r="F54" s="70">
        <v>120.75</v>
      </c>
      <c r="G54" s="71">
        <v>194.25</v>
      </c>
      <c r="H54" s="71">
        <v>194.25</v>
      </c>
      <c r="I54" s="71">
        <v>0</v>
      </c>
      <c r="J54" s="73">
        <f t="shared" si="0"/>
        <v>684.23</v>
      </c>
      <c r="K54" s="75">
        <f t="shared" si="1"/>
        <v>0.15000372680066584</v>
      </c>
    </row>
    <row r="55" spans="1:11" hidden="1">
      <c r="A55" s="72">
        <v>1395</v>
      </c>
      <c r="B55" s="70">
        <v>248</v>
      </c>
      <c r="C55" s="71">
        <v>2479.8200000000002</v>
      </c>
      <c r="D55" s="71">
        <v>1154.82</v>
      </c>
      <c r="E55" s="71">
        <v>1325</v>
      </c>
      <c r="F55" s="70">
        <v>371.97</v>
      </c>
      <c r="G55" s="71">
        <v>953.03</v>
      </c>
      <c r="H55" s="71">
        <v>953.03</v>
      </c>
      <c r="I55" s="71">
        <v>0</v>
      </c>
      <c r="J55" s="73">
        <f t="shared" si="0"/>
        <v>2107.85</v>
      </c>
      <c r="K55" s="75">
        <f t="shared" si="1"/>
        <v>0.14999879023477511</v>
      </c>
    </row>
    <row r="56" spans="1:11" hidden="1">
      <c r="A56" s="72">
        <v>1396</v>
      </c>
      <c r="B56" s="70">
        <v>403</v>
      </c>
      <c r="C56" s="71">
        <v>4280.9399999999996</v>
      </c>
      <c r="D56" s="71">
        <v>2494.94</v>
      </c>
      <c r="E56" s="71">
        <v>1786</v>
      </c>
      <c r="F56" s="70">
        <v>642.14</v>
      </c>
      <c r="G56" s="71">
        <v>1143.8599999999999</v>
      </c>
      <c r="H56" s="71">
        <v>1143.8599999999999</v>
      </c>
      <c r="I56" s="71">
        <v>0</v>
      </c>
      <c r="J56" s="73">
        <f t="shared" si="0"/>
        <v>3638.8</v>
      </c>
      <c r="K56" s="75">
        <f t="shared" si="1"/>
        <v>0.14999976640644347</v>
      </c>
    </row>
    <row r="57" spans="1:11" hidden="1">
      <c r="A57" s="72">
        <v>1397</v>
      </c>
      <c r="B57" s="70">
        <v>225</v>
      </c>
      <c r="C57" s="71">
        <v>2227.96</v>
      </c>
      <c r="D57" s="71">
        <v>1310.96</v>
      </c>
      <c r="E57" s="71">
        <v>917</v>
      </c>
      <c r="F57" s="70">
        <v>334.19</v>
      </c>
      <c r="G57" s="71">
        <v>582.80999999999995</v>
      </c>
      <c r="H57" s="71">
        <v>582.80999999999995</v>
      </c>
      <c r="I57" s="71">
        <v>0</v>
      </c>
      <c r="J57" s="73">
        <f t="shared" si="0"/>
        <v>1893.77</v>
      </c>
      <c r="K57" s="75">
        <f t="shared" si="1"/>
        <v>0.14999820463563079</v>
      </c>
    </row>
    <row r="58" spans="1:11" hidden="1">
      <c r="A58" s="72">
        <v>1400</v>
      </c>
      <c r="B58" s="70">
        <v>196</v>
      </c>
      <c r="C58" s="71">
        <v>2077.92</v>
      </c>
      <c r="D58" s="71">
        <v>1660.92</v>
      </c>
      <c r="E58" s="71">
        <v>417</v>
      </c>
      <c r="F58" s="70">
        <v>311.69</v>
      </c>
      <c r="G58" s="71">
        <v>105.31</v>
      </c>
      <c r="H58" s="71">
        <v>105.31</v>
      </c>
      <c r="I58" s="71">
        <v>0</v>
      </c>
      <c r="J58" s="73">
        <f t="shared" si="0"/>
        <v>1766.23</v>
      </c>
      <c r="K58" s="75">
        <f t="shared" si="1"/>
        <v>0.15000096250096248</v>
      </c>
    </row>
    <row r="59" spans="1:11" hidden="1">
      <c r="A59" s="72">
        <v>1402</v>
      </c>
      <c r="B59" s="70">
        <v>184</v>
      </c>
      <c r="C59" s="71">
        <v>1789.94</v>
      </c>
      <c r="D59" s="71">
        <v>301.94</v>
      </c>
      <c r="E59" s="71">
        <v>1488</v>
      </c>
      <c r="F59" s="70">
        <v>268.49</v>
      </c>
      <c r="G59" s="71">
        <v>1219.51</v>
      </c>
      <c r="H59" s="71">
        <v>1219.51</v>
      </c>
      <c r="I59" s="71">
        <v>0</v>
      </c>
      <c r="J59" s="73">
        <f t="shared" si="0"/>
        <v>1521.45</v>
      </c>
      <c r="K59" s="75">
        <f t="shared" si="1"/>
        <v>0.14999944132205548</v>
      </c>
    </row>
    <row r="60" spans="1:11" hidden="1">
      <c r="A60" s="72">
        <v>1410</v>
      </c>
      <c r="B60" s="70">
        <v>71</v>
      </c>
      <c r="C60" s="71">
        <v>715</v>
      </c>
      <c r="D60" s="71">
        <v>323</v>
      </c>
      <c r="E60" s="71">
        <v>392</v>
      </c>
      <c r="F60" s="70">
        <v>107.25</v>
      </c>
      <c r="G60" s="71">
        <v>284.75</v>
      </c>
      <c r="H60" s="71">
        <v>284.75</v>
      </c>
      <c r="I60" s="71">
        <v>0</v>
      </c>
      <c r="J60" s="73">
        <f t="shared" si="0"/>
        <v>607.75</v>
      </c>
      <c r="K60" s="75">
        <f t="shared" si="1"/>
        <v>0.15</v>
      </c>
    </row>
    <row r="61" spans="1:11" hidden="1">
      <c r="A61" s="72">
        <v>1440</v>
      </c>
      <c r="B61" s="70">
        <v>8</v>
      </c>
      <c r="C61" s="71">
        <v>77</v>
      </c>
      <c r="D61" s="71">
        <v>77</v>
      </c>
      <c r="E61" s="71">
        <v>0</v>
      </c>
      <c r="F61" s="70">
        <v>11.55</v>
      </c>
      <c r="G61" s="71">
        <v>-11.55</v>
      </c>
      <c r="H61" s="71">
        <v>-11.55</v>
      </c>
      <c r="I61" s="71">
        <v>0</v>
      </c>
      <c r="J61" s="73">
        <f t="shared" si="0"/>
        <v>65.45</v>
      </c>
      <c r="K61" s="75">
        <f t="shared" si="1"/>
        <v>0.15000000000000002</v>
      </c>
    </row>
    <row r="62" spans="1:11" hidden="1">
      <c r="A62" s="72">
        <v>1479</v>
      </c>
      <c r="B62" s="70">
        <v>122</v>
      </c>
      <c r="C62" s="71">
        <v>1344.89</v>
      </c>
      <c r="D62" s="71">
        <v>945.89</v>
      </c>
      <c r="E62" s="71">
        <v>399</v>
      </c>
      <c r="F62" s="70">
        <v>201.73</v>
      </c>
      <c r="G62" s="71">
        <v>197.27</v>
      </c>
      <c r="H62" s="71">
        <v>197.27</v>
      </c>
      <c r="I62" s="71">
        <v>0</v>
      </c>
      <c r="J62" s="73">
        <f t="shared" si="0"/>
        <v>1143.1600000000001</v>
      </c>
      <c r="K62" s="75">
        <f t="shared" si="1"/>
        <v>0.14999739755667749</v>
      </c>
    </row>
    <row r="63" spans="1:11" hidden="1">
      <c r="A63" s="72">
        <v>1510</v>
      </c>
      <c r="B63" s="70">
        <v>59</v>
      </c>
      <c r="C63" s="71">
        <v>569</v>
      </c>
      <c r="D63" s="71">
        <v>54</v>
      </c>
      <c r="E63" s="71">
        <v>515</v>
      </c>
      <c r="F63" s="70">
        <v>85.35</v>
      </c>
      <c r="G63" s="71">
        <v>429.65</v>
      </c>
      <c r="H63" s="71">
        <v>429.65</v>
      </c>
      <c r="I63" s="71">
        <v>0</v>
      </c>
      <c r="J63" s="73">
        <f t="shared" si="0"/>
        <v>483.65</v>
      </c>
      <c r="K63" s="75">
        <f t="shared" si="1"/>
        <v>0.15</v>
      </c>
    </row>
    <row r="64" spans="1:11" hidden="1">
      <c r="A64" s="72">
        <v>1511</v>
      </c>
      <c r="B64" s="70">
        <v>231</v>
      </c>
      <c r="C64" s="71">
        <v>2471.96</v>
      </c>
      <c r="D64" s="71">
        <v>1527.96</v>
      </c>
      <c r="E64" s="71">
        <v>944</v>
      </c>
      <c r="F64" s="70">
        <v>370.79</v>
      </c>
      <c r="G64" s="71">
        <v>573.21</v>
      </c>
      <c r="H64" s="71">
        <v>573.21</v>
      </c>
      <c r="I64" s="71">
        <v>0</v>
      </c>
      <c r="J64" s="73">
        <f t="shared" si="0"/>
        <v>2101.17</v>
      </c>
      <c r="K64" s="75">
        <f t="shared" si="1"/>
        <v>0.14999838185083902</v>
      </c>
    </row>
    <row r="65" spans="1:11" hidden="1">
      <c r="A65" s="72">
        <v>1540</v>
      </c>
      <c r="B65" s="70">
        <v>183</v>
      </c>
      <c r="C65" s="71">
        <v>1762.94</v>
      </c>
      <c r="D65" s="71">
        <v>116.94</v>
      </c>
      <c r="E65" s="71">
        <v>1646</v>
      </c>
      <c r="F65" s="70">
        <v>264.44</v>
      </c>
      <c r="G65" s="71">
        <v>1381.56</v>
      </c>
      <c r="H65" s="71">
        <v>1381.56</v>
      </c>
      <c r="I65" s="71">
        <v>0</v>
      </c>
      <c r="J65" s="73">
        <f t="shared" si="0"/>
        <v>1498.5</v>
      </c>
      <c r="K65" s="75">
        <f t="shared" si="1"/>
        <v>0.14999943276572089</v>
      </c>
    </row>
    <row r="66" spans="1:11" hidden="1">
      <c r="A66" s="72">
        <v>1548</v>
      </c>
      <c r="B66" s="70">
        <v>294</v>
      </c>
      <c r="C66" s="71">
        <v>3005.92</v>
      </c>
      <c r="D66" s="71">
        <v>785.92</v>
      </c>
      <c r="E66" s="71">
        <v>2220</v>
      </c>
      <c r="F66" s="70">
        <v>450.89</v>
      </c>
      <c r="G66" s="71">
        <v>1769.11</v>
      </c>
      <c r="H66" s="71">
        <v>1769.11</v>
      </c>
      <c r="I66" s="71">
        <v>0</v>
      </c>
      <c r="J66" s="73">
        <f t="shared" si="0"/>
        <v>2555.0299999999997</v>
      </c>
      <c r="K66" s="75">
        <f t="shared" si="1"/>
        <v>0.15000066535370202</v>
      </c>
    </row>
    <row r="67" spans="1:11" hidden="1">
      <c r="A67" s="72">
        <v>1550</v>
      </c>
      <c r="B67" s="70">
        <v>187</v>
      </c>
      <c r="C67" s="71">
        <v>1787</v>
      </c>
      <c r="D67" s="71">
        <v>150</v>
      </c>
      <c r="E67" s="71">
        <v>1637</v>
      </c>
      <c r="F67" s="70">
        <v>268.05</v>
      </c>
      <c r="G67" s="71">
        <v>1368.95</v>
      </c>
      <c r="H67" s="71">
        <v>1637</v>
      </c>
      <c r="I67" s="71">
        <v>-268.05</v>
      </c>
      <c r="J67" s="73">
        <f t="shared" ref="J67:J130" si="2">D67+G67</f>
        <v>1518.95</v>
      </c>
      <c r="K67" s="75">
        <f t="shared" ref="K67:K130" si="3">F67/C67</f>
        <v>0.15</v>
      </c>
    </row>
    <row r="68" spans="1:11" hidden="1">
      <c r="A68" s="72">
        <v>1628</v>
      </c>
      <c r="B68" s="70">
        <v>383</v>
      </c>
      <c r="C68" s="71">
        <v>4246.99</v>
      </c>
      <c r="D68" s="71">
        <v>1774.99</v>
      </c>
      <c r="E68" s="71">
        <v>2472</v>
      </c>
      <c r="F68" s="70">
        <v>637.04999999999995</v>
      </c>
      <c r="G68" s="71">
        <v>1834.95</v>
      </c>
      <c r="H68" s="71">
        <v>1834.95</v>
      </c>
      <c r="I68" s="71">
        <v>0</v>
      </c>
      <c r="J68" s="73">
        <f t="shared" si="2"/>
        <v>3609.94</v>
      </c>
      <c r="K68" s="75">
        <f t="shared" si="3"/>
        <v>0.15000035319131902</v>
      </c>
    </row>
    <row r="69" spans="1:11" hidden="1">
      <c r="A69" s="72">
        <v>1632</v>
      </c>
      <c r="B69" s="70">
        <v>403</v>
      </c>
      <c r="C69" s="71">
        <v>4311.95</v>
      </c>
      <c r="D69" s="71">
        <v>1820.95</v>
      </c>
      <c r="E69" s="71">
        <v>2491</v>
      </c>
      <c r="F69" s="70">
        <v>646.79</v>
      </c>
      <c r="G69" s="71">
        <v>1844.21</v>
      </c>
      <c r="H69" s="71">
        <v>1844.21</v>
      </c>
      <c r="I69" s="71">
        <v>0</v>
      </c>
      <c r="J69" s="73">
        <f t="shared" si="2"/>
        <v>3665.16</v>
      </c>
      <c r="K69" s="75">
        <f t="shared" si="3"/>
        <v>0.14999942021591159</v>
      </c>
    </row>
    <row r="70" spans="1:11" hidden="1">
      <c r="A70" s="72">
        <v>1643</v>
      </c>
      <c r="B70" s="70">
        <v>669</v>
      </c>
      <c r="C70" s="71">
        <v>6446.85</v>
      </c>
      <c r="D70" s="71">
        <v>2270.85</v>
      </c>
      <c r="E70" s="71">
        <v>4176</v>
      </c>
      <c r="F70" s="70">
        <v>967.03</v>
      </c>
      <c r="G70" s="71">
        <v>3208.97</v>
      </c>
      <c r="H70" s="71">
        <v>3208.97</v>
      </c>
      <c r="I70" s="71">
        <v>0</v>
      </c>
      <c r="J70" s="73">
        <f t="shared" si="2"/>
        <v>5479.82</v>
      </c>
      <c r="K70" s="75">
        <f t="shared" si="3"/>
        <v>0.15000038778628322</v>
      </c>
    </row>
    <row r="71" spans="1:11" hidden="1">
      <c r="A71" s="72">
        <v>1644</v>
      </c>
      <c r="B71" s="70">
        <v>69</v>
      </c>
      <c r="C71" s="71">
        <v>613</v>
      </c>
      <c r="D71" s="71">
        <v>613</v>
      </c>
      <c r="E71" s="71">
        <v>0</v>
      </c>
      <c r="F71" s="70">
        <v>104.21</v>
      </c>
      <c r="G71" s="71">
        <v>-104.21</v>
      </c>
      <c r="H71" s="71">
        <v>-104.21</v>
      </c>
      <c r="I71" s="71">
        <v>0</v>
      </c>
      <c r="J71" s="73">
        <f t="shared" si="2"/>
        <v>508.79</v>
      </c>
      <c r="K71" s="75">
        <f t="shared" si="3"/>
        <v>0.16999999999999998</v>
      </c>
    </row>
    <row r="72" spans="1:11" hidden="1">
      <c r="A72" s="72">
        <v>1671</v>
      </c>
      <c r="B72" s="70">
        <v>3</v>
      </c>
      <c r="C72" s="71">
        <v>29</v>
      </c>
      <c r="D72" s="71">
        <v>29</v>
      </c>
      <c r="E72" s="71">
        <v>0</v>
      </c>
      <c r="F72" s="70">
        <v>4.3499999999999996</v>
      </c>
      <c r="G72" s="71">
        <v>-4.3499999999999996</v>
      </c>
      <c r="H72" s="71">
        <v>-4.3499999999999996</v>
      </c>
      <c r="I72" s="71">
        <v>0</v>
      </c>
      <c r="J72" s="73">
        <f t="shared" si="2"/>
        <v>24.65</v>
      </c>
      <c r="K72" s="75">
        <f t="shared" si="3"/>
        <v>0.15</v>
      </c>
    </row>
    <row r="73" spans="1:11" hidden="1">
      <c r="A73" s="72">
        <v>1687</v>
      </c>
      <c r="B73" s="70">
        <v>195</v>
      </c>
      <c r="C73" s="71">
        <v>2033.98</v>
      </c>
      <c r="D73" s="71">
        <v>1379.98</v>
      </c>
      <c r="E73" s="71">
        <v>654</v>
      </c>
      <c r="F73" s="70">
        <v>305.10000000000002</v>
      </c>
      <c r="G73" s="71">
        <v>348.9</v>
      </c>
      <c r="H73" s="71">
        <v>348.9</v>
      </c>
      <c r="I73" s="71">
        <v>0</v>
      </c>
      <c r="J73" s="73">
        <f t="shared" si="2"/>
        <v>1728.88</v>
      </c>
      <c r="K73" s="75">
        <f t="shared" si="3"/>
        <v>0.15000147494075655</v>
      </c>
    </row>
    <row r="74" spans="1:11" hidden="1">
      <c r="A74" s="72">
        <v>1698</v>
      </c>
      <c r="B74" s="70">
        <v>356</v>
      </c>
      <c r="C74" s="71">
        <v>3513.91</v>
      </c>
      <c r="D74" s="71">
        <v>919.91</v>
      </c>
      <c r="E74" s="71">
        <v>2594</v>
      </c>
      <c r="F74" s="70">
        <v>527.09</v>
      </c>
      <c r="G74" s="71">
        <v>2066.91</v>
      </c>
      <c r="H74" s="71">
        <v>2066.91</v>
      </c>
      <c r="I74" s="71">
        <v>0</v>
      </c>
      <c r="J74" s="73">
        <f t="shared" si="2"/>
        <v>2986.8199999999997</v>
      </c>
      <c r="K74" s="75">
        <f t="shared" si="3"/>
        <v>0.15000099604144673</v>
      </c>
    </row>
    <row r="75" spans="1:11" hidden="1">
      <c r="A75" s="72">
        <v>1720</v>
      </c>
      <c r="B75" s="70">
        <v>64</v>
      </c>
      <c r="C75" s="71">
        <v>617</v>
      </c>
      <c r="D75" s="71">
        <v>550</v>
      </c>
      <c r="E75" s="71">
        <v>67</v>
      </c>
      <c r="F75" s="70">
        <v>92.55</v>
      </c>
      <c r="G75" s="71">
        <v>-25.55</v>
      </c>
      <c r="H75" s="71">
        <v>-25.55</v>
      </c>
      <c r="I75" s="71">
        <v>0</v>
      </c>
      <c r="J75" s="73">
        <f t="shared" si="2"/>
        <v>524.45000000000005</v>
      </c>
      <c r="K75" s="75">
        <f t="shared" si="3"/>
        <v>0.15</v>
      </c>
    </row>
    <row r="76" spans="1:11" hidden="1">
      <c r="A76" s="72">
        <v>1745</v>
      </c>
      <c r="B76" s="70">
        <v>548</v>
      </c>
      <c r="C76" s="71">
        <v>5460.87</v>
      </c>
      <c r="D76" s="71">
        <v>1277.8699999999999</v>
      </c>
      <c r="E76" s="71">
        <v>4183</v>
      </c>
      <c r="F76" s="70">
        <v>819.13</v>
      </c>
      <c r="G76" s="71">
        <v>3363.87</v>
      </c>
      <c r="H76" s="71">
        <v>3363.87</v>
      </c>
      <c r="I76" s="71">
        <v>0</v>
      </c>
      <c r="J76" s="73">
        <f t="shared" si="2"/>
        <v>4641.74</v>
      </c>
      <c r="K76" s="75">
        <f t="shared" si="3"/>
        <v>0.14999990843949773</v>
      </c>
    </row>
    <row r="77" spans="1:11" hidden="1">
      <c r="A77" s="72">
        <v>1758</v>
      </c>
      <c r="B77" s="70">
        <v>577</v>
      </c>
      <c r="C77" s="71">
        <v>5585.97</v>
      </c>
      <c r="D77" s="71">
        <v>1422.97</v>
      </c>
      <c r="E77" s="71">
        <v>4163</v>
      </c>
      <c r="F77" s="70">
        <v>837.9</v>
      </c>
      <c r="G77" s="71">
        <v>3325.1</v>
      </c>
      <c r="H77" s="71">
        <v>3325.1</v>
      </c>
      <c r="I77" s="71">
        <v>0</v>
      </c>
      <c r="J77" s="73">
        <f t="shared" si="2"/>
        <v>4748.07</v>
      </c>
      <c r="K77" s="75">
        <f t="shared" si="3"/>
        <v>0.15000080558971851</v>
      </c>
    </row>
    <row r="78" spans="1:11" hidden="1">
      <c r="A78" s="72">
        <v>1808</v>
      </c>
      <c r="B78" s="70">
        <v>361</v>
      </c>
      <c r="C78" s="71">
        <v>3869.98</v>
      </c>
      <c r="D78" s="71">
        <v>2019.98</v>
      </c>
      <c r="E78" s="71">
        <v>1850</v>
      </c>
      <c r="F78" s="70">
        <v>580.5</v>
      </c>
      <c r="G78" s="71">
        <v>1269.5</v>
      </c>
      <c r="H78" s="71">
        <v>1269.5</v>
      </c>
      <c r="I78" s="71">
        <v>0</v>
      </c>
      <c r="J78" s="73">
        <f t="shared" si="2"/>
        <v>3289.48</v>
      </c>
      <c r="K78" s="75">
        <f t="shared" si="3"/>
        <v>0.15000077519780464</v>
      </c>
    </row>
    <row r="79" spans="1:11" hidden="1">
      <c r="A79" s="72">
        <v>1815</v>
      </c>
      <c r="B79" s="70">
        <v>285</v>
      </c>
      <c r="C79" s="71">
        <v>2827.95</v>
      </c>
      <c r="D79" s="71">
        <v>1371.95</v>
      </c>
      <c r="E79" s="71">
        <v>1456</v>
      </c>
      <c r="F79" s="70">
        <v>424.19</v>
      </c>
      <c r="G79" s="71">
        <v>1031.81</v>
      </c>
      <c r="H79" s="71">
        <v>1031.81</v>
      </c>
      <c r="I79" s="71">
        <v>0</v>
      </c>
      <c r="J79" s="73">
        <f t="shared" si="2"/>
        <v>2403.7600000000002</v>
      </c>
      <c r="K79" s="75">
        <f t="shared" si="3"/>
        <v>0.14999911596739687</v>
      </c>
    </row>
    <row r="80" spans="1:11" hidden="1">
      <c r="A80" s="72">
        <v>1898</v>
      </c>
      <c r="B80" s="70">
        <v>72</v>
      </c>
      <c r="C80" s="71">
        <v>767.98</v>
      </c>
      <c r="D80" s="71">
        <v>767.98</v>
      </c>
      <c r="E80" s="71">
        <v>0</v>
      </c>
      <c r="F80" s="70">
        <v>115.2</v>
      </c>
      <c r="G80" s="71">
        <v>-115.2</v>
      </c>
      <c r="H80" s="71">
        <v>-115.2</v>
      </c>
      <c r="I80" s="71">
        <v>0</v>
      </c>
      <c r="J80" s="73">
        <f t="shared" si="2"/>
        <v>652.78</v>
      </c>
      <c r="K80" s="75">
        <f t="shared" si="3"/>
        <v>0.15000390635172792</v>
      </c>
    </row>
    <row r="81" spans="1:11" hidden="1">
      <c r="A81" s="72">
        <v>1912</v>
      </c>
      <c r="B81" s="70">
        <v>454</v>
      </c>
      <c r="C81" s="71">
        <v>4938.8500000000004</v>
      </c>
      <c r="D81" s="71">
        <v>3617.85</v>
      </c>
      <c r="E81" s="71">
        <v>1321</v>
      </c>
      <c r="F81" s="70">
        <v>740.83</v>
      </c>
      <c r="G81" s="71">
        <v>580.16999999999996</v>
      </c>
      <c r="H81" s="71">
        <v>580.16999999999996</v>
      </c>
      <c r="I81" s="71">
        <v>0</v>
      </c>
      <c r="J81" s="73">
        <f t="shared" si="2"/>
        <v>4198.0199999999995</v>
      </c>
      <c r="K81" s="75">
        <f t="shared" si="3"/>
        <v>0.15000050619071242</v>
      </c>
    </row>
    <row r="82" spans="1:11" hidden="1">
      <c r="A82" s="72">
        <v>1932</v>
      </c>
      <c r="B82" s="70">
        <v>151</v>
      </c>
      <c r="C82" s="71">
        <v>1512</v>
      </c>
      <c r="D82" s="71">
        <v>115</v>
      </c>
      <c r="E82" s="71">
        <v>1397</v>
      </c>
      <c r="F82" s="70">
        <v>226.8</v>
      </c>
      <c r="G82" s="71">
        <v>1170.2</v>
      </c>
      <c r="H82" s="71">
        <v>1170.2</v>
      </c>
      <c r="I82" s="71">
        <v>0</v>
      </c>
      <c r="J82" s="73">
        <f t="shared" si="2"/>
        <v>1285.2</v>
      </c>
      <c r="K82" s="75">
        <f t="shared" si="3"/>
        <v>0.15</v>
      </c>
    </row>
    <row r="83" spans="1:11" hidden="1">
      <c r="A83" s="72">
        <v>1944</v>
      </c>
      <c r="B83" s="70">
        <v>134</v>
      </c>
      <c r="C83" s="71">
        <v>1307</v>
      </c>
      <c r="D83" s="71">
        <v>126</v>
      </c>
      <c r="E83" s="71">
        <v>1181</v>
      </c>
      <c r="F83" s="70">
        <v>196.05</v>
      </c>
      <c r="G83" s="71">
        <v>984.95</v>
      </c>
      <c r="H83" s="71">
        <v>984.95</v>
      </c>
      <c r="I83" s="71">
        <v>0</v>
      </c>
      <c r="J83" s="73">
        <f t="shared" si="2"/>
        <v>1110.95</v>
      </c>
      <c r="K83" s="75">
        <f t="shared" si="3"/>
        <v>0.15000000000000002</v>
      </c>
    </row>
    <row r="84" spans="1:11" hidden="1">
      <c r="A84" s="72">
        <v>1948</v>
      </c>
      <c r="B84" s="70">
        <v>167</v>
      </c>
      <c r="C84" s="71">
        <v>1587.98</v>
      </c>
      <c r="D84" s="71">
        <v>545.98</v>
      </c>
      <c r="E84" s="71">
        <v>1042</v>
      </c>
      <c r="F84" s="70">
        <v>238.2</v>
      </c>
      <c r="G84" s="71">
        <v>803.8</v>
      </c>
      <c r="H84" s="71">
        <v>803.8</v>
      </c>
      <c r="I84" s="71">
        <v>0</v>
      </c>
      <c r="J84" s="73">
        <f t="shared" si="2"/>
        <v>1349.78</v>
      </c>
      <c r="K84" s="75">
        <f t="shared" si="3"/>
        <v>0.15000188919255908</v>
      </c>
    </row>
    <row r="85" spans="1:11" hidden="1">
      <c r="A85" s="72">
        <v>1975</v>
      </c>
      <c r="B85" s="70">
        <v>351</v>
      </c>
      <c r="C85" s="71">
        <v>3572.93</v>
      </c>
      <c r="D85" s="71">
        <v>1675.93</v>
      </c>
      <c r="E85" s="71">
        <v>1897</v>
      </c>
      <c r="F85" s="70">
        <v>535.94000000000005</v>
      </c>
      <c r="G85" s="71">
        <v>1361.06</v>
      </c>
      <c r="H85" s="71">
        <v>1361.06</v>
      </c>
      <c r="I85" s="71">
        <v>0</v>
      </c>
      <c r="J85" s="73">
        <f t="shared" si="2"/>
        <v>3036.99</v>
      </c>
      <c r="K85" s="75">
        <f t="shared" si="3"/>
        <v>0.15000013994116876</v>
      </c>
    </row>
    <row r="86" spans="1:11" hidden="1">
      <c r="A86" s="72">
        <v>1980</v>
      </c>
      <c r="B86" s="70">
        <v>167</v>
      </c>
      <c r="C86" s="71">
        <v>1815.78</v>
      </c>
      <c r="D86" s="71">
        <v>800.78</v>
      </c>
      <c r="E86" s="71">
        <v>1015</v>
      </c>
      <c r="F86" s="70">
        <v>272.37</v>
      </c>
      <c r="G86" s="71">
        <v>742.63</v>
      </c>
      <c r="H86" s="71">
        <v>742.63</v>
      </c>
      <c r="I86" s="71">
        <v>0</v>
      </c>
      <c r="J86" s="73">
        <f t="shared" si="2"/>
        <v>1543.4099999999999</v>
      </c>
      <c r="K86" s="75">
        <f t="shared" si="3"/>
        <v>0.15000165218253314</v>
      </c>
    </row>
    <row r="87" spans="1:11" hidden="1">
      <c r="A87" s="72">
        <v>1989</v>
      </c>
      <c r="B87" s="70">
        <v>958</v>
      </c>
      <c r="C87" s="71">
        <v>9828.9</v>
      </c>
      <c r="D87" s="71">
        <v>5014.8999999999996</v>
      </c>
      <c r="E87" s="71">
        <v>4814</v>
      </c>
      <c r="F87" s="70">
        <v>1474.34</v>
      </c>
      <c r="G87" s="71">
        <v>3339.67</v>
      </c>
      <c r="H87" s="71">
        <v>3339.67</v>
      </c>
      <c r="I87" s="71">
        <v>-0.01</v>
      </c>
      <c r="J87" s="73">
        <f t="shared" si="2"/>
        <v>8354.57</v>
      </c>
      <c r="K87" s="75">
        <f t="shared" si="3"/>
        <v>0.15000050870392415</v>
      </c>
    </row>
    <row r="88" spans="1:11" hidden="1">
      <c r="A88" s="72">
        <v>2004</v>
      </c>
      <c r="B88" s="70">
        <v>359</v>
      </c>
      <c r="C88" s="71">
        <v>3873.97</v>
      </c>
      <c r="D88" s="71">
        <v>2538.9699999999998</v>
      </c>
      <c r="E88" s="71">
        <v>1335</v>
      </c>
      <c r="F88" s="70">
        <v>581.1</v>
      </c>
      <c r="G88" s="71">
        <v>753.9</v>
      </c>
      <c r="H88" s="71">
        <v>753.9</v>
      </c>
      <c r="I88" s="71">
        <v>0</v>
      </c>
      <c r="J88" s="73">
        <f t="shared" si="2"/>
        <v>3292.87</v>
      </c>
      <c r="K88" s="75">
        <f t="shared" si="3"/>
        <v>0.15000116159908314</v>
      </c>
    </row>
    <row r="89" spans="1:11" hidden="1">
      <c r="A89" s="72">
        <v>2005</v>
      </c>
      <c r="B89" s="70">
        <v>2</v>
      </c>
      <c r="C89" s="71">
        <v>100</v>
      </c>
      <c r="D89" s="71">
        <v>100</v>
      </c>
      <c r="E89" s="71">
        <v>0</v>
      </c>
      <c r="F89" s="70">
        <v>15</v>
      </c>
      <c r="G89" s="71">
        <v>-15</v>
      </c>
      <c r="H89" s="71">
        <v>-15</v>
      </c>
      <c r="I89" s="71">
        <v>0</v>
      </c>
      <c r="J89" s="73">
        <f t="shared" si="2"/>
        <v>85</v>
      </c>
      <c r="K89" s="75">
        <f t="shared" si="3"/>
        <v>0.15</v>
      </c>
    </row>
    <row r="90" spans="1:11" hidden="1">
      <c r="A90" s="72">
        <v>2021</v>
      </c>
      <c r="B90" s="70">
        <v>106</v>
      </c>
      <c r="C90" s="71">
        <v>943</v>
      </c>
      <c r="D90" s="71">
        <v>135</v>
      </c>
      <c r="E90" s="71">
        <v>808</v>
      </c>
      <c r="F90" s="70">
        <v>141.44999999999999</v>
      </c>
      <c r="G90" s="71">
        <v>666.55</v>
      </c>
      <c r="H90" s="71">
        <v>666.55</v>
      </c>
      <c r="I90" s="71">
        <v>0</v>
      </c>
      <c r="J90" s="73">
        <f t="shared" si="2"/>
        <v>801.55</v>
      </c>
      <c r="K90" s="75">
        <f t="shared" si="3"/>
        <v>0.15</v>
      </c>
    </row>
    <row r="91" spans="1:11" hidden="1">
      <c r="A91" s="72">
        <v>2026</v>
      </c>
      <c r="B91" s="70">
        <v>785</v>
      </c>
      <c r="C91" s="71">
        <v>8222.81</v>
      </c>
      <c r="D91" s="71">
        <v>4047.81</v>
      </c>
      <c r="E91" s="71">
        <v>4175</v>
      </c>
      <c r="F91" s="70">
        <v>1233.42</v>
      </c>
      <c r="G91" s="71">
        <v>2941.58</v>
      </c>
      <c r="H91" s="71">
        <v>2941.58</v>
      </c>
      <c r="I91" s="71">
        <v>0</v>
      </c>
      <c r="J91" s="73">
        <f t="shared" si="2"/>
        <v>6989.3899999999994</v>
      </c>
      <c r="K91" s="75">
        <f t="shared" si="3"/>
        <v>0.1499998175806081</v>
      </c>
    </row>
    <row r="92" spans="1:11" hidden="1">
      <c r="A92" s="72">
        <v>2027</v>
      </c>
      <c r="B92" s="70">
        <v>184</v>
      </c>
      <c r="C92" s="71">
        <v>1757</v>
      </c>
      <c r="D92" s="71">
        <v>1103</v>
      </c>
      <c r="E92" s="71">
        <v>654</v>
      </c>
      <c r="F92" s="70">
        <v>263.55</v>
      </c>
      <c r="G92" s="71">
        <v>390.45</v>
      </c>
      <c r="H92" s="71">
        <v>390.45</v>
      </c>
      <c r="I92" s="71">
        <v>0</v>
      </c>
      <c r="J92" s="73">
        <f t="shared" si="2"/>
        <v>1493.45</v>
      </c>
      <c r="K92" s="75">
        <f t="shared" si="3"/>
        <v>0.15</v>
      </c>
    </row>
    <row r="93" spans="1:11" hidden="1">
      <c r="A93" s="72">
        <v>2028</v>
      </c>
      <c r="B93" s="70">
        <v>316</v>
      </c>
      <c r="C93" s="71">
        <v>3038.98</v>
      </c>
      <c r="D93" s="71">
        <v>782.98</v>
      </c>
      <c r="E93" s="71">
        <v>2256</v>
      </c>
      <c r="F93" s="70">
        <v>455.85</v>
      </c>
      <c r="G93" s="71">
        <v>1800.15</v>
      </c>
      <c r="H93" s="71">
        <v>1800.15</v>
      </c>
      <c r="I93" s="71">
        <v>0</v>
      </c>
      <c r="J93" s="73">
        <f t="shared" si="2"/>
        <v>2583.13</v>
      </c>
      <c r="K93" s="75">
        <f t="shared" si="3"/>
        <v>0.15000098717332791</v>
      </c>
    </row>
    <row r="94" spans="1:11" hidden="1">
      <c r="A94" s="72">
        <v>2046</v>
      </c>
      <c r="B94" s="70">
        <v>866</v>
      </c>
      <c r="C94" s="71">
        <v>8582.9500000000007</v>
      </c>
      <c r="D94" s="71">
        <v>2753.95</v>
      </c>
      <c r="E94" s="71">
        <v>5829</v>
      </c>
      <c r="F94" s="70">
        <v>1287.44</v>
      </c>
      <c r="G94" s="71">
        <v>4541.5600000000004</v>
      </c>
      <c r="H94" s="71">
        <v>4541.5600000000004</v>
      </c>
      <c r="I94" s="71">
        <v>0</v>
      </c>
      <c r="J94" s="73">
        <f t="shared" si="2"/>
        <v>7295.51</v>
      </c>
      <c r="K94" s="75">
        <f t="shared" si="3"/>
        <v>0.14999970872485566</v>
      </c>
    </row>
    <row r="95" spans="1:11" hidden="1">
      <c r="A95" s="72">
        <v>2048</v>
      </c>
      <c r="B95" s="70">
        <v>136</v>
      </c>
      <c r="C95" s="71">
        <v>1352</v>
      </c>
      <c r="D95" s="71">
        <v>364</v>
      </c>
      <c r="E95" s="71">
        <v>988</v>
      </c>
      <c r="F95" s="70">
        <v>202.8</v>
      </c>
      <c r="G95" s="71">
        <v>785.2</v>
      </c>
      <c r="H95" s="71">
        <v>785.2</v>
      </c>
      <c r="I95" s="71">
        <v>0</v>
      </c>
      <c r="J95" s="73">
        <f t="shared" si="2"/>
        <v>1149.2</v>
      </c>
      <c r="K95" s="75">
        <f t="shared" si="3"/>
        <v>0.15000000000000002</v>
      </c>
    </row>
    <row r="96" spans="1:11" hidden="1">
      <c r="A96" s="72">
        <v>2053</v>
      </c>
      <c r="B96" s="70">
        <v>720</v>
      </c>
      <c r="C96" s="71">
        <v>7091.89</v>
      </c>
      <c r="D96" s="71">
        <v>2652.89</v>
      </c>
      <c r="E96" s="71">
        <v>4439</v>
      </c>
      <c r="F96" s="70">
        <v>1063.78</v>
      </c>
      <c r="G96" s="71">
        <v>3375.22</v>
      </c>
      <c r="H96" s="71">
        <v>3375.22</v>
      </c>
      <c r="I96" s="71">
        <v>0</v>
      </c>
      <c r="J96" s="73">
        <f t="shared" si="2"/>
        <v>6028.11</v>
      </c>
      <c r="K96" s="75">
        <f t="shared" si="3"/>
        <v>0.14999950647852686</v>
      </c>
    </row>
    <row r="97" spans="1:11" hidden="1">
      <c r="A97" s="72">
        <v>2057</v>
      </c>
      <c r="B97" s="70">
        <v>753</v>
      </c>
      <c r="C97" s="71">
        <v>7683.8</v>
      </c>
      <c r="D97" s="71">
        <v>2907.8</v>
      </c>
      <c r="E97" s="71">
        <v>4776</v>
      </c>
      <c r="F97" s="70">
        <v>1152.57</v>
      </c>
      <c r="G97" s="71">
        <v>3623.43</v>
      </c>
      <c r="H97" s="71">
        <v>3623.43</v>
      </c>
      <c r="I97" s="71">
        <v>0</v>
      </c>
      <c r="J97" s="73">
        <f t="shared" si="2"/>
        <v>6531.23</v>
      </c>
      <c r="K97" s="75">
        <f t="shared" si="3"/>
        <v>0.15</v>
      </c>
    </row>
    <row r="98" spans="1:11" hidden="1">
      <c r="A98" s="72">
        <v>2060</v>
      </c>
      <c r="B98" s="70">
        <v>396</v>
      </c>
      <c r="C98" s="71">
        <v>4521.82</v>
      </c>
      <c r="D98" s="71">
        <v>3603.82</v>
      </c>
      <c r="E98" s="71">
        <v>918</v>
      </c>
      <c r="F98" s="70">
        <v>678.27</v>
      </c>
      <c r="G98" s="71">
        <v>239.73</v>
      </c>
      <c r="H98" s="71">
        <v>239.73</v>
      </c>
      <c r="I98" s="71">
        <v>0</v>
      </c>
      <c r="J98" s="73">
        <f t="shared" si="2"/>
        <v>3843.55</v>
      </c>
      <c r="K98" s="75">
        <f t="shared" si="3"/>
        <v>0.14999933655032707</v>
      </c>
    </row>
    <row r="99" spans="1:11" hidden="1">
      <c r="A99" s="72">
        <v>2061</v>
      </c>
      <c r="B99" s="70">
        <v>745</v>
      </c>
      <c r="C99" s="71">
        <v>8058.84</v>
      </c>
      <c r="D99" s="71">
        <v>5898.84</v>
      </c>
      <c r="E99" s="71">
        <v>2160</v>
      </c>
      <c r="F99" s="70">
        <v>1208.83</v>
      </c>
      <c r="G99" s="71">
        <v>951.17</v>
      </c>
      <c r="H99" s="71">
        <v>951.17</v>
      </c>
      <c r="I99" s="71">
        <v>0</v>
      </c>
      <c r="J99" s="73">
        <f t="shared" si="2"/>
        <v>6850.01</v>
      </c>
      <c r="K99" s="75">
        <f t="shared" si="3"/>
        <v>0.1500004963493505</v>
      </c>
    </row>
    <row r="100" spans="1:11" hidden="1">
      <c r="A100" s="72">
        <v>2077</v>
      </c>
      <c r="B100" s="70">
        <v>209</v>
      </c>
      <c r="C100" s="71">
        <v>2029</v>
      </c>
      <c r="D100" s="71">
        <v>883</v>
      </c>
      <c r="E100" s="71">
        <v>1146</v>
      </c>
      <c r="F100" s="70">
        <v>304.35000000000002</v>
      </c>
      <c r="G100" s="71">
        <v>841.65</v>
      </c>
      <c r="H100" s="71">
        <v>841.65</v>
      </c>
      <c r="I100" s="71">
        <v>0</v>
      </c>
      <c r="J100" s="73">
        <f t="shared" si="2"/>
        <v>1724.65</v>
      </c>
      <c r="K100" s="75">
        <f t="shared" si="3"/>
        <v>0.15000000000000002</v>
      </c>
    </row>
    <row r="101" spans="1:11" hidden="1">
      <c r="A101" s="72">
        <v>2086</v>
      </c>
      <c r="B101" s="70">
        <v>61</v>
      </c>
      <c r="C101" s="71">
        <v>579</v>
      </c>
      <c r="D101" s="71">
        <v>112</v>
      </c>
      <c r="E101" s="71">
        <v>467</v>
      </c>
      <c r="F101" s="70">
        <v>98.43</v>
      </c>
      <c r="G101" s="71">
        <v>368.57</v>
      </c>
      <c r="H101" s="71">
        <v>368.57</v>
      </c>
      <c r="I101" s="71">
        <v>0</v>
      </c>
      <c r="J101" s="73">
        <f t="shared" si="2"/>
        <v>480.57</v>
      </c>
      <c r="K101" s="75">
        <f t="shared" si="3"/>
        <v>0.17</v>
      </c>
    </row>
    <row r="102" spans="1:11" hidden="1">
      <c r="A102" s="72">
        <v>2092</v>
      </c>
      <c r="B102" s="70">
        <v>329</v>
      </c>
      <c r="C102" s="71">
        <v>3370.93</v>
      </c>
      <c r="D102" s="71">
        <v>2181.9299999999998</v>
      </c>
      <c r="E102" s="71">
        <v>1189</v>
      </c>
      <c r="F102" s="70">
        <v>573.05999999999995</v>
      </c>
      <c r="G102" s="71">
        <v>615.94000000000005</v>
      </c>
      <c r="H102" s="71">
        <v>615.94000000000005</v>
      </c>
      <c r="I102" s="71">
        <v>0</v>
      </c>
      <c r="J102" s="73">
        <f t="shared" si="2"/>
        <v>2797.87</v>
      </c>
      <c r="K102" s="75">
        <f t="shared" si="3"/>
        <v>0.17000056364267427</v>
      </c>
    </row>
    <row r="103" spans="1:11" hidden="1">
      <c r="A103" s="72">
        <v>2101</v>
      </c>
      <c r="B103" s="70">
        <v>17</v>
      </c>
      <c r="C103" s="71">
        <v>157</v>
      </c>
      <c r="D103" s="71">
        <v>0</v>
      </c>
      <c r="E103" s="71">
        <v>157</v>
      </c>
      <c r="F103" s="70">
        <v>23.55</v>
      </c>
      <c r="G103" s="71">
        <v>133.44999999999999</v>
      </c>
      <c r="H103" s="71">
        <v>133.44999999999999</v>
      </c>
      <c r="I103" s="71">
        <v>0</v>
      </c>
      <c r="J103" s="73">
        <f t="shared" si="2"/>
        <v>133.44999999999999</v>
      </c>
      <c r="K103" s="75">
        <f t="shared" si="3"/>
        <v>0.15</v>
      </c>
    </row>
    <row r="104" spans="1:11" hidden="1">
      <c r="A104" s="72">
        <v>2106</v>
      </c>
      <c r="B104" s="70">
        <v>156</v>
      </c>
      <c r="C104" s="71">
        <v>1489</v>
      </c>
      <c r="D104" s="71">
        <v>215</v>
      </c>
      <c r="E104" s="71">
        <v>1274</v>
      </c>
      <c r="F104" s="70">
        <v>223.35</v>
      </c>
      <c r="G104" s="71">
        <v>1050.6500000000001</v>
      </c>
      <c r="H104" s="71">
        <v>1050.6500000000001</v>
      </c>
      <c r="I104" s="71">
        <v>0</v>
      </c>
      <c r="J104" s="73">
        <f t="shared" si="2"/>
        <v>1265.6500000000001</v>
      </c>
      <c r="K104" s="75">
        <f t="shared" si="3"/>
        <v>0.15</v>
      </c>
    </row>
    <row r="105" spans="1:11" hidden="1">
      <c r="A105" s="72">
        <v>2116</v>
      </c>
      <c r="B105" s="70">
        <v>472</v>
      </c>
      <c r="C105" s="71">
        <v>5147.66</v>
      </c>
      <c r="D105" s="71">
        <v>3200.66</v>
      </c>
      <c r="E105" s="71">
        <v>1947</v>
      </c>
      <c r="F105" s="70">
        <v>772.15</v>
      </c>
      <c r="G105" s="71">
        <v>1174.8499999999999</v>
      </c>
      <c r="H105" s="71">
        <v>1174.8499999999999</v>
      </c>
      <c r="I105" s="71">
        <v>0</v>
      </c>
      <c r="J105" s="73">
        <f t="shared" si="2"/>
        <v>4375.51</v>
      </c>
      <c r="K105" s="75">
        <f t="shared" si="3"/>
        <v>0.15000019426302436</v>
      </c>
    </row>
    <row r="106" spans="1:11" hidden="1">
      <c r="A106" s="72">
        <v>2133</v>
      </c>
      <c r="B106" s="70">
        <v>267</v>
      </c>
      <c r="C106" s="71">
        <v>2740.99</v>
      </c>
      <c r="D106" s="71">
        <v>893.99</v>
      </c>
      <c r="E106" s="71">
        <v>1847</v>
      </c>
      <c r="F106" s="70">
        <v>411.15</v>
      </c>
      <c r="G106" s="71">
        <v>1435.85</v>
      </c>
      <c r="H106" s="71">
        <v>1435.85</v>
      </c>
      <c r="I106" s="71">
        <v>0</v>
      </c>
      <c r="J106" s="73">
        <f t="shared" si="2"/>
        <v>2329.84</v>
      </c>
      <c r="K106" s="75">
        <f t="shared" si="3"/>
        <v>0.15000054724752734</v>
      </c>
    </row>
    <row r="107" spans="1:11" hidden="1">
      <c r="A107" s="72">
        <v>2153</v>
      </c>
      <c r="B107" s="70">
        <v>525</v>
      </c>
      <c r="C107" s="71">
        <v>4838</v>
      </c>
      <c r="D107" s="71">
        <v>874</v>
      </c>
      <c r="E107" s="71">
        <v>3964</v>
      </c>
      <c r="F107" s="70">
        <v>725.7</v>
      </c>
      <c r="G107" s="71">
        <v>3238.3</v>
      </c>
      <c r="H107" s="71">
        <v>3238.3</v>
      </c>
      <c r="I107" s="71">
        <v>0</v>
      </c>
      <c r="J107" s="73">
        <f t="shared" si="2"/>
        <v>4112.3</v>
      </c>
      <c r="K107" s="75">
        <f t="shared" si="3"/>
        <v>0.15000000000000002</v>
      </c>
    </row>
    <row r="108" spans="1:11" hidden="1">
      <c r="A108" s="72">
        <v>2170</v>
      </c>
      <c r="B108" s="70">
        <v>439</v>
      </c>
      <c r="C108" s="71">
        <v>4335.97</v>
      </c>
      <c r="D108" s="71">
        <v>1836.97</v>
      </c>
      <c r="E108" s="71">
        <v>2499</v>
      </c>
      <c r="F108" s="70">
        <v>650.4</v>
      </c>
      <c r="G108" s="71">
        <v>1848.6</v>
      </c>
      <c r="H108" s="71">
        <v>1848.6</v>
      </c>
      <c r="I108" s="71">
        <v>0</v>
      </c>
      <c r="J108" s="73">
        <f t="shared" si="2"/>
        <v>3685.5699999999997</v>
      </c>
      <c r="K108" s="75">
        <f t="shared" si="3"/>
        <v>0.15000103783005878</v>
      </c>
    </row>
    <row r="109" spans="1:11" hidden="1">
      <c r="A109" s="72">
        <v>2191</v>
      </c>
      <c r="B109" s="70">
        <v>86</v>
      </c>
      <c r="C109" s="71">
        <v>937</v>
      </c>
      <c r="D109" s="71">
        <v>593</v>
      </c>
      <c r="E109" s="71">
        <v>344</v>
      </c>
      <c r="F109" s="70">
        <v>140.55000000000001</v>
      </c>
      <c r="G109" s="71">
        <v>203.45</v>
      </c>
      <c r="H109" s="71">
        <v>203.45</v>
      </c>
      <c r="I109" s="71">
        <v>0</v>
      </c>
      <c r="J109" s="73">
        <f t="shared" si="2"/>
        <v>796.45</v>
      </c>
      <c r="K109" s="75">
        <f t="shared" si="3"/>
        <v>0.15000000000000002</v>
      </c>
    </row>
    <row r="110" spans="1:11" hidden="1">
      <c r="A110" s="72">
        <v>2193</v>
      </c>
      <c r="B110" s="70">
        <v>247</v>
      </c>
      <c r="C110" s="71">
        <v>2476</v>
      </c>
      <c r="D110" s="71">
        <v>993</v>
      </c>
      <c r="E110" s="71">
        <v>1483</v>
      </c>
      <c r="F110" s="70">
        <v>371.4</v>
      </c>
      <c r="G110" s="71">
        <v>1111.5999999999999</v>
      </c>
      <c r="H110" s="71">
        <v>1111.5999999999999</v>
      </c>
      <c r="I110" s="71">
        <v>0</v>
      </c>
      <c r="J110" s="73">
        <f t="shared" si="2"/>
        <v>2104.6</v>
      </c>
      <c r="K110" s="75">
        <f t="shared" si="3"/>
        <v>0.15</v>
      </c>
    </row>
    <row r="111" spans="1:11" hidden="1">
      <c r="A111" s="72">
        <v>2213</v>
      </c>
      <c r="B111" s="70">
        <v>37</v>
      </c>
      <c r="C111" s="71">
        <v>349</v>
      </c>
      <c r="D111" s="71">
        <v>29</v>
      </c>
      <c r="E111" s="71">
        <v>320</v>
      </c>
      <c r="F111" s="70">
        <v>52.35</v>
      </c>
      <c r="G111" s="71">
        <v>267.64999999999998</v>
      </c>
      <c r="H111" s="71">
        <v>267.64999999999998</v>
      </c>
      <c r="I111" s="71">
        <v>0</v>
      </c>
      <c r="J111" s="73">
        <f t="shared" si="2"/>
        <v>296.64999999999998</v>
      </c>
      <c r="K111" s="75">
        <f t="shared" si="3"/>
        <v>0.15</v>
      </c>
    </row>
    <row r="112" spans="1:11" hidden="1">
      <c r="A112" s="72">
        <v>2230</v>
      </c>
      <c r="B112" s="70">
        <v>533</v>
      </c>
      <c r="C112" s="71">
        <v>5334.94</v>
      </c>
      <c r="D112" s="71">
        <v>2044.94</v>
      </c>
      <c r="E112" s="71">
        <v>3290</v>
      </c>
      <c r="F112" s="70">
        <v>800.24</v>
      </c>
      <c r="G112" s="71">
        <v>2489.7600000000002</v>
      </c>
      <c r="H112" s="71">
        <v>2489.7600000000002</v>
      </c>
      <c r="I112" s="71">
        <v>0</v>
      </c>
      <c r="J112" s="73">
        <f t="shared" si="2"/>
        <v>4534.7000000000007</v>
      </c>
      <c r="K112" s="75">
        <f t="shared" si="3"/>
        <v>0.14999981255646738</v>
      </c>
    </row>
    <row r="113" spans="1:11" hidden="1">
      <c r="A113" s="72">
        <v>2243</v>
      </c>
      <c r="B113" s="70">
        <v>5</v>
      </c>
      <c r="C113" s="71">
        <v>35</v>
      </c>
      <c r="D113" s="71">
        <v>0</v>
      </c>
      <c r="E113" s="71">
        <v>35</v>
      </c>
      <c r="F113" s="70">
        <v>5.25</v>
      </c>
      <c r="G113" s="71">
        <v>29.75</v>
      </c>
      <c r="H113" s="71">
        <v>29.75</v>
      </c>
      <c r="I113" s="71">
        <v>0</v>
      </c>
      <c r="J113" s="73">
        <f t="shared" si="2"/>
        <v>29.75</v>
      </c>
      <c r="K113" s="75">
        <f t="shared" si="3"/>
        <v>0.15</v>
      </c>
    </row>
    <row r="114" spans="1:11" hidden="1">
      <c r="A114" s="72">
        <v>2246</v>
      </c>
      <c r="B114" s="70">
        <v>152</v>
      </c>
      <c r="C114" s="71">
        <v>1478</v>
      </c>
      <c r="D114" s="71">
        <v>337</v>
      </c>
      <c r="E114" s="71">
        <v>1141</v>
      </c>
      <c r="F114" s="70">
        <v>221.7</v>
      </c>
      <c r="G114" s="71">
        <v>919.3</v>
      </c>
      <c r="H114" s="71">
        <v>919.3</v>
      </c>
      <c r="I114" s="71">
        <v>0</v>
      </c>
      <c r="J114" s="73">
        <f t="shared" si="2"/>
        <v>1256.3</v>
      </c>
      <c r="K114" s="75">
        <f t="shared" si="3"/>
        <v>0.15</v>
      </c>
    </row>
    <row r="115" spans="1:11" hidden="1">
      <c r="A115" s="72">
        <v>2281</v>
      </c>
      <c r="B115" s="70">
        <v>270</v>
      </c>
      <c r="C115" s="71">
        <v>2668</v>
      </c>
      <c r="D115" s="71">
        <v>745</v>
      </c>
      <c r="E115" s="71">
        <v>1923</v>
      </c>
      <c r="F115" s="70">
        <v>400.2</v>
      </c>
      <c r="G115" s="71">
        <v>1522.8</v>
      </c>
      <c r="H115" s="71">
        <v>1522.8</v>
      </c>
      <c r="I115" s="71">
        <v>0</v>
      </c>
      <c r="J115" s="73">
        <f t="shared" si="2"/>
        <v>2267.8000000000002</v>
      </c>
      <c r="K115" s="75">
        <f t="shared" si="3"/>
        <v>0.15</v>
      </c>
    </row>
    <row r="116" spans="1:11" hidden="1">
      <c r="A116" s="72">
        <v>2284</v>
      </c>
      <c r="B116" s="70">
        <v>94</v>
      </c>
      <c r="C116" s="71">
        <v>1117.99</v>
      </c>
      <c r="D116" s="71">
        <v>520.99</v>
      </c>
      <c r="E116" s="71">
        <v>597</v>
      </c>
      <c r="F116" s="70">
        <v>167.7</v>
      </c>
      <c r="G116" s="71">
        <v>429.3</v>
      </c>
      <c r="H116" s="71">
        <v>429.3</v>
      </c>
      <c r="I116" s="71">
        <v>0</v>
      </c>
      <c r="J116" s="73">
        <f t="shared" si="2"/>
        <v>950.29</v>
      </c>
      <c r="K116" s="75">
        <f t="shared" si="3"/>
        <v>0.15000134169357507</v>
      </c>
    </row>
    <row r="117" spans="1:11" hidden="1">
      <c r="A117" s="72">
        <v>2321</v>
      </c>
      <c r="B117" s="70">
        <v>160</v>
      </c>
      <c r="C117" s="71">
        <v>1541</v>
      </c>
      <c r="D117" s="71">
        <v>692</v>
      </c>
      <c r="E117" s="71">
        <v>849</v>
      </c>
      <c r="F117" s="70">
        <v>231.15</v>
      </c>
      <c r="G117" s="71">
        <v>617.85</v>
      </c>
      <c r="H117" s="71">
        <v>617.85</v>
      </c>
      <c r="I117" s="71">
        <v>0</v>
      </c>
      <c r="J117" s="73">
        <f t="shared" si="2"/>
        <v>1309.8499999999999</v>
      </c>
      <c r="K117" s="75">
        <f t="shared" si="3"/>
        <v>0.15</v>
      </c>
    </row>
    <row r="118" spans="1:11" hidden="1">
      <c r="A118" s="72">
        <v>2335</v>
      </c>
      <c r="B118" s="70">
        <v>681</v>
      </c>
      <c r="C118" s="71">
        <v>6583</v>
      </c>
      <c r="D118" s="71">
        <v>1922</v>
      </c>
      <c r="E118" s="71">
        <v>4661</v>
      </c>
      <c r="F118" s="70">
        <v>987.45</v>
      </c>
      <c r="G118" s="71">
        <v>3673.55</v>
      </c>
      <c r="H118" s="71">
        <v>3673.55</v>
      </c>
      <c r="I118" s="71">
        <v>0</v>
      </c>
      <c r="J118" s="73">
        <f t="shared" si="2"/>
        <v>5595.55</v>
      </c>
      <c r="K118" s="75">
        <f t="shared" si="3"/>
        <v>0.15</v>
      </c>
    </row>
    <row r="119" spans="1:11" hidden="1">
      <c r="A119" s="72">
        <v>2358</v>
      </c>
      <c r="B119" s="70">
        <v>34</v>
      </c>
      <c r="C119" s="71">
        <v>305</v>
      </c>
      <c r="D119" s="71">
        <v>0</v>
      </c>
      <c r="E119" s="71">
        <v>305</v>
      </c>
      <c r="F119" s="70">
        <v>51.85</v>
      </c>
      <c r="G119" s="71">
        <v>253.15</v>
      </c>
      <c r="H119" s="71">
        <v>253.15</v>
      </c>
      <c r="I119" s="71">
        <v>0</v>
      </c>
      <c r="J119" s="73">
        <f t="shared" si="2"/>
        <v>253.15</v>
      </c>
      <c r="K119" s="75">
        <f t="shared" si="3"/>
        <v>0.17</v>
      </c>
    </row>
    <row r="120" spans="1:11" hidden="1">
      <c r="A120" s="72">
        <v>2423</v>
      </c>
      <c r="B120" s="70">
        <v>482</v>
      </c>
      <c r="C120" s="71">
        <v>4706.95</v>
      </c>
      <c r="D120" s="71">
        <v>1576.95</v>
      </c>
      <c r="E120" s="71">
        <v>3130</v>
      </c>
      <c r="F120" s="70">
        <v>706.04</v>
      </c>
      <c r="G120" s="71">
        <v>2423.96</v>
      </c>
      <c r="H120" s="71">
        <v>2423.96</v>
      </c>
      <c r="I120" s="71">
        <v>0</v>
      </c>
      <c r="J120" s="73">
        <f t="shared" si="2"/>
        <v>4000.91</v>
      </c>
      <c r="K120" s="75">
        <f t="shared" si="3"/>
        <v>0.1499994688705</v>
      </c>
    </row>
    <row r="121" spans="1:11" hidden="1">
      <c r="A121" s="72">
        <v>2432</v>
      </c>
      <c r="B121" s="70">
        <v>1317</v>
      </c>
      <c r="C121" s="71">
        <v>13088.94</v>
      </c>
      <c r="D121" s="71">
        <v>4258.9399999999996</v>
      </c>
      <c r="E121" s="71">
        <v>8830</v>
      </c>
      <c r="F121" s="70">
        <v>1963.34</v>
      </c>
      <c r="G121" s="71">
        <v>6866.66</v>
      </c>
      <c r="H121" s="71">
        <v>6866.66</v>
      </c>
      <c r="I121" s="71">
        <v>0</v>
      </c>
      <c r="J121" s="73">
        <f t="shared" si="2"/>
        <v>11125.599999999999</v>
      </c>
      <c r="K121" s="75">
        <f t="shared" si="3"/>
        <v>0.14999992359961919</v>
      </c>
    </row>
    <row r="122" spans="1:11" hidden="1">
      <c r="A122" s="72">
        <v>2433</v>
      </c>
      <c r="B122" s="70">
        <v>274</v>
      </c>
      <c r="C122" s="71">
        <v>2840.98</v>
      </c>
      <c r="D122" s="71">
        <v>1452.98</v>
      </c>
      <c r="E122" s="71">
        <v>1388</v>
      </c>
      <c r="F122" s="70">
        <v>426.15</v>
      </c>
      <c r="G122" s="71">
        <v>961.85</v>
      </c>
      <c r="H122" s="71">
        <v>961.85</v>
      </c>
      <c r="I122" s="71">
        <v>0</v>
      </c>
      <c r="J122" s="73">
        <f t="shared" si="2"/>
        <v>2414.83</v>
      </c>
      <c r="K122" s="75">
        <f t="shared" si="3"/>
        <v>0.15000105597364288</v>
      </c>
    </row>
    <row r="123" spans="1:11" hidden="1">
      <c r="A123" s="72">
        <v>2565</v>
      </c>
      <c r="B123" s="70">
        <v>402</v>
      </c>
      <c r="C123" s="71">
        <v>4166.8500000000004</v>
      </c>
      <c r="D123" s="71">
        <v>3428.85</v>
      </c>
      <c r="E123" s="71">
        <v>738</v>
      </c>
      <c r="F123" s="70">
        <v>625.03</v>
      </c>
      <c r="G123" s="71">
        <v>112.97</v>
      </c>
      <c r="H123" s="71">
        <v>112.97</v>
      </c>
      <c r="I123" s="71">
        <v>0</v>
      </c>
      <c r="J123" s="73">
        <f t="shared" si="2"/>
        <v>3541.8199999999997</v>
      </c>
      <c r="K123" s="75">
        <f t="shared" si="3"/>
        <v>0.15000059997360113</v>
      </c>
    </row>
    <row r="124" spans="1:11" hidden="1">
      <c r="A124" s="72">
        <v>2718</v>
      </c>
      <c r="B124" s="70">
        <v>153</v>
      </c>
      <c r="C124" s="71">
        <v>1423</v>
      </c>
      <c r="D124" s="71">
        <v>229</v>
      </c>
      <c r="E124" s="71">
        <v>1194</v>
      </c>
      <c r="F124" s="70">
        <v>213.45</v>
      </c>
      <c r="G124" s="71">
        <v>980.55</v>
      </c>
      <c r="H124" s="71">
        <v>980.55</v>
      </c>
      <c r="I124" s="71">
        <v>0</v>
      </c>
      <c r="J124" s="73">
        <f t="shared" si="2"/>
        <v>1209.55</v>
      </c>
      <c r="K124" s="75">
        <f t="shared" si="3"/>
        <v>0.15</v>
      </c>
    </row>
    <row r="125" spans="1:11" hidden="1">
      <c r="A125" s="72">
        <v>3002</v>
      </c>
      <c r="B125" s="70">
        <v>168</v>
      </c>
      <c r="C125" s="71">
        <v>1932.97</v>
      </c>
      <c r="D125" s="71">
        <v>1315.97</v>
      </c>
      <c r="E125" s="71">
        <v>617</v>
      </c>
      <c r="F125" s="70">
        <v>289.95</v>
      </c>
      <c r="G125" s="71">
        <v>327.05</v>
      </c>
      <c r="H125" s="71">
        <v>327.05</v>
      </c>
      <c r="I125" s="71">
        <v>0</v>
      </c>
      <c r="J125" s="73">
        <f t="shared" si="2"/>
        <v>1643.02</v>
      </c>
      <c r="K125" s="75">
        <f t="shared" si="3"/>
        <v>0.1500023280237148</v>
      </c>
    </row>
    <row r="126" spans="1:11" hidden="1">
      <c r="A126" s="72">
        <v>3008</v>
      </c>
      <c r="B126" s="70">
        <v>58</v>
      </c>
      <c r="C126" s="71">
        <v>581</v>
      </c>
      <c r="D126" s="71">
        <v>291</v>
      </c>
      <c r="E126" s="71">
        <v>290</v>
      </c>
      <c r="F126" s="70">
        <v>87.15</v>
      </c>
      <c r="G126" s="71">
        <v>202.85</v>
      </c>
      <c r="H126" s="71">
        <v>202.85</v>
      </c>
      <c r="I126" s="71">
        <v>0</v>
      </c>
      <c r="J126" s="73">
        <f t="shared" si="2"/>
        <v>493.85</v>
      </c>
      <c r="K126" s="75">
        <f t="shared" si="3"/>
        <v>0.15000000000000002</v>
      </c>
    </row>
    <row r="127" spans="1:11" hidden="1">
      <c r="A127" s="72">
        <v>3009</v>
      </c>
      <c r="B127" s="70">
        <v>132</v>
      </c>
      <c r="C127" s="71">
        <v>1335.94</v>
      </c>
      <c r="D127" s="71">
        <v>1335.94</v>
      </c>
      <c r="E127" s="71">
        <v>0</v>
      </c>
      <c r="F127" s="70">
        <v>200.39</v>
      </c>
      <c r="G127" s="71">
        <v>-200.39</v>
      </c>
      <c r="H127" s="71">
        <v>-200.39</v>
      </c>
      <c r="I127" s="71">
        <v>0</v>
      </c>
      <c r="J127" s="73">
        <f t="shared" si="2"/>
        <v>1135.5500000000002</v>
      </c>
      <c r="K127" s="75">
        <f t="shared" si="3"/>
        <v>0.14999925146338905</v>
      </c>
    </row>
    <row r="128" spans="1:11" hidden="1">
      <c r="A128" s="72">
        <v>3010</v>
      </c>
      <c r="B128" s="70">
        <v>183</v>
      </c>
      <c r="C128" s="71">
        <v>1843</v>
      </c>
      <c r="D128" s="71">
        <v>1274</v>
      </c>
      <c r="E128" s="71">
        <v>569</v>
      </c>
      <c r="F128" s="70">
        <v>276.45</v>
      </c>
      <c r="G128" s="71">
        <v>292.55</v>
      </c>
      <c r="H128" s="71">
        <v>292.55</v>
      </c>
      <c r="I128" s="71">
        <v>0</v>
      </c>
      <c r="J128" s="73">
        <f t="shared" si="2"/>
        <v>1566.55</v>
      </c>
      <c r="K128" s="75">
        <f t="shared" si="3"/>
        <v>0.15</v>
      </c>
    </row>
    <row r="129" spans="1:11" hidden="1">
      <c r="A129" s="72">
        <v>3011</v>
      </c>
      <c r="B129" s="70">
        <v>1166</v>
      </c>
      <c r="C129" s="71">
        <v>11686.75</v>
      </c>
      <c r="D129" s="71">
        <v>6431.75</v>
      </c>
      <c r="E129" s="71">
        <v>5255</v>
      </c>
      <c r="F129" s="70">
        <v>1753.01</v>
      </c>
      <c r="G129" s="71">
        <v>3501.99</v>
      </c>
      <c r="H129" s="71">
        <v>3501.99</v>
      </c>
      <c r="I129" s="71">
        <v>0</v>
      </c>
      <c r="J129" s="73">
        <f t="shared" si="2"/>
        <v>9933.74</v>
      </c>
      <c r="K129" s="75">
        <f t="shared" si="3"/>
        <v>0.14999978608252937</v>
      </c>
    </row>
    <row r="130" spans="1:11" hidden="1">
      <c r="A130" s="72">
        <v>3014</v>
      </c>
      <c r="B130" s="70">
        <v>58</v>
      </c>
      <c r="C130" s="71">
        <v>526</v>
      </c>
      <c r="D130" s="71">
        <v>0</v>
      </c>
      <c r="E130" s="71">
        <v>526</v>
      </c>
      <c r="F130" s="70">
        <v>78.900000000000006</v>
      </c>
      <c r="G130" s="71">
        <v>447.1</v>
      </c>
      <c r="H130" s="71">
        <v>447.1</v>
      </c>
      <c r="I130" s="71">
        <v>0</v>
      </c>
      <c r="J130" s="73">
        <f t="shared" si="2"/>
        <v>447.1</v>
      </c>
      <c r="K130" s="75">
        <f t="shared" si="3"/>
        <v>0.15000000000000002</v>
      </c>
    </row>
    <row r="131" spans="1:11" hidden="1">
      <c r="A131" s="72">
        <v>3020</v>
      </c>
      <c r="B131" s="70">
        <v>914</v>
      </c>
      <c r="C131" s="71">
        <v>9323.94</v>
      </c>
      <c r="D131" s="71">
        <v>4385.9399999999996</v>
      </c>
      <c r="E131" s="71">
        <v>4938</v>
      </c>
      <c r="F131" s="70">
        <v>1398.59</v>
      </c>
      <c r="G131" s="71">
        <v>3539.41</v>
      </c>
      <c r="H131" s="71">
        <v>3539.41</v>
      </c>
      <c r="I131" s="71">
        <v>0</v>
      </c>
      <c r="J131" s="73">
        <f t="shared" ref="J131:J194" si="4">D131+G131</f>
        <v>7925.3499999999995</v>
      </c>
      <c r="K131" s="75">
        <f t="shared" ref="K131:K194" si="5">F131/C131</f>
        <v>0.14999989274920258</v>
      </c>
    </row>
    <row r="132" spans="1:11" hidden="1">
      <c r="A132" s="72">
        <v>3035</v>
      </c>
      <c r="B132" s="70">
        <v>178</v>
      </c>
      <c r="C132" s="71">
        <v>1850.99</v>
      </c>
      <c r="D132" s="71">
        <v>1598.99</v>
      </c>
      <c r="E132" s="71">
        <v>252</v>
      </c>
      <c r="F132" s="70">
        <v>277.64999999999998</v>
      </c>
      <c r="G132" s="71">
        <v>-25.65</v>
      </c>
      <c r="H132" s="71">
        <v>-25.65</v>
      </c>
      <c r="I132" s="71">
        <v>0</v>
      </c>
      <c r="J132" s="73">
        <f t="shared" si="4"/>
        <v>1573.34</v>
      </c>
      <c r="K132" s="75">
        <f t="shared" si="5"/>
        <v>0.15000081037714952</v>
      </c>
    </row>
    <row r="133" spans="1:11" hidden="1">
      <c r="A133" s="72">
        <v>3051</v>
      </c>
      <c r="B133" s="70">
        <v>138</v>
      </c>
      <c r="C133" s="71">
        <v>1321</v>
      </c>
      <c r="D133" s="71">
        <v>1084</v>
      </c>
      <c r="E133" s="71">
        <v>237</v>
      </c>
      <c r="F133" s="70">
        <v>198.15</v>
      </c>
      <c r="G133" s="71">
        <v>38.85</v>
      </c>
      <c r="H133" s="71">
        <v>38.85</v>
      </c>
      <c r="I133" s="71">
        <v>0</v>
      </c>
      <c r="J133" s="73">
        <f t="shared" si="4"/>
        <v>1122.8499999999999</v>
      </c>
      <c r="K133" s="75">
        <f t="shared" si="5"/>
        <v>0.15</v>
      </c>
    </row>
    <row r="134" spans="1:11" hidden="1">
      <c r="A134" s="72">
        <v>3065</v>
      </c>
      <c r="B134" s="70">
        <v>1011</v>
      </c>
      <c r="C134" s="71">
        <v>9748.9699999999993</v>
      </c>
      <c r="D134" s="71">
        <v>2538.9699999999998</v>
      </c>
      <c r="E134" s="71">
        <v>7210</v>
      </c>
      <c r="F134" s="70">
        <v>1462.35</v>
      </c>
      <c r="G134" s="71">
        <v>5747.65</v>
      </c>
      <c r="H134" s="71">
        <v>5747.65</v>
      </c>
      <c r="I134" s="71">
        <v>0</v>
      </c>
      <c r="J134" s="73">
        <f t="shared" si="4"/>
        <v>8286.619999999999</v>
      </c>
      <c r="K134" s="75">
        <f t="shared" si="5"/>
        <v>0.15000046158722408</v>
      </c>
    </row>
    <row r="135" spans="1:11" hidden="1">
      <c r="A135" s="72">
        <v>3074</v>
      </c>
      <c r="B135" s="70">
        <v>713</v>
      </c>
      <c r="C135" s="71">
        <v>6799</v>
      </c>
      <c r="D135" s="71">
        <v>1068</v>
      </c>
      <c r="E135" s="71">
        <v>5731</v>
      </c>
      <c r="F135" s="70">
        <v>1019.85</v>
      </c>
      <c r="G135" s="71">
        <v>4711.1499999999996</v>
      </c>
      <c r="H135" s="71">
        <v>4711.1499999999996</v>
      </c>
      <c r="I135" s="71">
        <v>0</v>
      </c>
      <c r="J135" s="73">
        <f t="shared" si="4"/>
        <v>5779.15</v>
      </c>
      <c r="K135" s="75">
        <f t="shared" si="5"/>
        <v>0.15</v>
      </c>
    </row>
    <row r="136" spans="1:11" hidden="1">
      <c r="A136" s="72">
        <v>3084</v>
      </c>
      <c r="B136" s="70">
        <v>429</v>
      </c>
      <c r="C136" s="71">
        <v>4165.93</v>
      </c>
      <c r="D136" s="71">
        <v>1271.93</v>
      </c>
      <c r="E136" s="71">
        <v>2894</v>
      </c>
      <c r="F136" s="70">
        <v>624.89</v>
      </c>
      <c r="G136" s="71">
        <v>2269.11</v>
      </c>
      <c r="H136" s="71">
        <v>2269.11</v>
      </c>
      <c r="I136" s="71">
        <v>0</v>
      </c>
      <c r="J136" s="73">
        <f t="shared" si="4"/>
        <v>3541.04</v>
      </c>
      <c r="K136" s="75">
        <f t="shared" si="5"/>
        <v>0.15000012002121973</v>
      </c>
    </row>
    <row r="137" spans="1:11" hidden="1">
      <c r="A137" s="72">
        <v>3106</v>
      </c>
      <c r="B137" s="70">
        <v>307</v>
      </c>
      <c r="C137" s="71">
        <v>3001.94</v>
      </c>
      <c r="D137" s="71">
        <v>629.94000000000005</v>
      </c>
      <c r="E137" s="71">
        <v>2372</v>
      </c>
      <c r="F137" s="70">
        <v>510.33</v>
      </c>
      <c r="G137" s="71">
        <v>1861.67</v>
      </c>
      <c r="H137" s="71">
        <v>1861.67</v>
      </c>
      <c r="I137" s="71">
        <v>0</v>
      </c>
      <c r="J137" s="73">
        <f t="shared" si="4"/>
        <v>2491.61</v>
      </c>
      <c r="K137" s="75">
        <f t="shared" si="5"/>
        <v>0.17000006662358341</v>
      </c>
    </row>
    <row r="138" spans="1:11" hidden="1">
      <c r="A138" s="72">
        <v>3157</v>
      </c>
      <c r="B138" s="70">
        <v>55</v>
      </c>
      <c r="C138" s="71">
        <v>521</v>
      </c>
      <c r="D138" s="71">
        <v>521</v>
      </c>
      <c r="E138" s="71">
        <v>0</v>
      </c>
      <c r="F138" s="70">
        <v>78.150000000000006</v>
      </c>
      <c r="G138" s="71">
        <v>-78.150000000000006</v>
      </c>
      <c r="H138" s="71">
        <v>-78.150000000000006</v>
      </c>
      <c r="I138" s="71">
        <v>0</v>
      </c>
      <c r="J138" s="73">
        <f t="shared" si="4"/>
        <v>442.85</v>
      </c>
      <c r="K138" s="75">
        <f t="shared" si="5"/>
        <v>0.15000000000000002</v>
      </c>
    </row>
    <row r="139" spans="1:11" hidden="1">
      <c r="A139" s="72">
        <v>3185</v>
      </c>
      <c r="B139" s="70">
        <v>500</v>
      </c>
      <c r="C139" s="71">
        <v>4778.8999999999996</v>
      </c>
      <c r="D139" s="71">
        <v>605.9</v>
      </c>
      <c r="E139" s="71">
        <v>4173</v>
      </c>
      <c r="F139" s="70">
        <v>716.84</v>
      </c>
      <c r="G139" s="71">
        <v>3456.17</v>
      </c>
      <c r="H139" s="71">
        <v>3456.17</v>
      </c>
      <c r="I139" s="71">
        <v>-0.01</v>
      </c>
      <c r="J139" s="73">
        <f t="shared" si="4"/>
        <v>4062.07</v>
      </c>
      <c r="K139" s="75">
        <f t="shared" si="5"/>
        <v>0.1500010462658771</v>
      </c>
    </row>
    <row r="140" spans="1:11" hidden="1">
      <c r="A140" s="72">
        <v>3203</v>
      </c>
      <c r="B140" s="70">
        <v>360</v>
      </c>
      <c r="C140" s="71">
        <v>3402.98</v>
      </c>
      <c r="D140" s="71">
        <v>864.98</v>
      </c>
      <c r="E140" s="71">
        <v>2538</v>
      </c>
      <c r="F140" s="70">
        <v>510.45</v>
      </c>
      <c r="G140" s="71">
        <v>2027.55</v>
      </c>
      <c r="H140" s="71">
        <v>2027.55</v>
      </c>
      <c r="I140" s="71">
        <v>0</v>
      </c>
      <c r="J140" s="73">
        <f t="shared" si="4"/>
        <v>2892.5299999999997</v>
      </c>
      <c r="K140" s="75">
        <f t="shared" si="5"/>
        <v>0.15000088158026201</v>
      </c>
    </row>
    <row r="141" spans="1:11" hidden="1">
      <c r="A141" s="72">
        <v>3208</v>
      </c>
      <c r="B141" s="70">
        <v>67</v>
      </c>
      <c r="C141" s="71">
        <v>652</v>
      </c>
      <c r="D141" s="71">
        <v>125</v>
      </c>
      <c r="E141" s="71">
        <v>527</v>
      </c>
      <c r="F141" s="70">
        <v>97.8</v>
      </c>
      <c r="G141" s="71">
        <v>429.2</v>
      </c>
      <c r="H141" s="71">
        <v>429.2</v>
      </c>
      <c r="I141" s="71">
        <v>0</v>
      </c>
      <c r="J141" s="73">
        <f t="shared" si="4"/>
        <v>554.20000000000005</v>
      </c>
      <c r="K141" s="75">
        <f t="shared" si="5"/>
        <v>0.15</v>
      </c>
    </row>
    <row r="142" spans="1:11" hidden="1">
      <c r="A142" s="72">
        <v>3213</v>
      </c>
      <c r="B142" s="70">
        <v>55</v>
      </c>
      <c r="C142" s="71">
        <v>479</v>
      </c>
      <c r="D142" s="71">
        <v>242</v>
      </c>
      <c r="E142" s="71">
        <v>237</v>
      </c>
      <c r="F142" s="70">
        <v>71.849999999999994</v>
      </c>
      <c r="G142" s="71">
        <v>165.15</v>
      </c>
      <c r="H142" s="71">
        <v>165.15</v>
      </c>
      <c r="I142" s="71">
        <v>0</v>
      </c>
      <c r="J142" s="73">
        <f t="shared" si="4"/>
        <v>407.15</v>
      </c>
      <c r="K142" s="75">
        <f t="shared" si="5"/>
        <v>0.15</v>
      </c>
    </row>
    <row r="143" spans="1:11" hidden="1">
      <c r="A143" s="72">
        <v>3222</v>
      </c>
      <c r="B143" s="70">
        <v>148</v>
      </c>
      <c r="C143" s="71">
        <v>1511.95</v>
      </c>
      <c r="D143" s="71">
        <v>464.95</v>
      </c>
      <c r="E143" s="71">
        <v>1047</v>
      </c>
      <c r="F143" s="70">
        <v>226.79</v>
      </c>
      <c r="G143" s="71">
        <v>820.21</v>
      </c>
      <c r="H143" s="71">
        <v>820.21</v>
      </c>
      <c r="I143" s="71">
        <v>0</v>
      </c>
      <c r="J143" s="73">
        <f t="shared" si="4"/>
        <v>1285.1600000000001</v>
      </c>
      <c r="K143" s="75">
        <f t="shared" si="5"/>
        <v>0.14999834650616753</v>
      </c>
    </row>
    <row r="144" spans="1:11" hidden="1">
      <c r="A144" s="72">
        <v>3224</v>
      </c>
      <c r="B144" s="70">
        <v>135</v>
      </c>
      <c r="C144" s="71">
        <v>1245.95</v>
      </c>
      <c r="D144" s="71">
        <v>167.95</v>
      </c>
      <c r="E144" s="71">
        <v>1078</v>
      </c>
      <c r="F144" s="70">
        <v>186.89</v>
      </c>
      <c r="G144" s="71">
        <v>891.11</v>
      </c>
      <c r="H144" s="71">
        <v>891.11</v>
      </c>
      <c r="I144" s="71">
        <v>0</v>
      </c>
      <c r="J144" s="73">
        <f t="shared" si="4"/>
        <v>1059.06</v>
      </c>
      <c r="K144" s="75">
        <f t="shared" si="5"/>
        <v>0.14999799349893653</v>
      </c>
    </row>
    <row r="145" spans="1:11" hidden="1">
      <c r="A145" s="72">
        <v>3225</v>
      </c>
      <c r="B145" s="70">
        <v>511</v>
      </c>
      <c r="C145" s="71">
        <v>5094.9399999999996</v>
      </c>
      <c r="D145" s="71">
        <v>1998.94</v>
      </c>
      <c r="E145" s="71">
        <v>3096</v>
      </c>
      <c r="F145" s="70">
        <v>764.24</v>
      </c>
      <c r="G145" s="71">
        <v>2331.7600000000002</v>
      </c>
      <c r="H145" s="71">
        <v>2331.7600000000002</v>
      </c>
      <c r="I145" s="71">
        <v>0</v>
      </c>
      <c r="J145" s="73">
        <f t="shared" si="4"/>
        <v>4330.7000000000007</v>
      </c>
      <c r="K145" s="75">
        <f t="shared" si="5"/>
        <v>0.14999980372683488</v>
      </c>
    </row>
    <row r="146" spans="1:11" hidden="1">
      <c r="A146" s="72">
        <v>3241</v>
      </c>
      <c r="B146" s="70">
        <v>1</v>
      </c>
      <c r="C146" s="71">
        <v>9</v>
      </c>
      <c r="D146" s="71">
        <v>0</v>
      </c>
      <c r="E146" s="71">
        <v>9</v>
      </c>
      <c r="F146" s="70">
        <v>1.35</v>
      </c>
      <c r="G146" s="71">
        <v>7.65</v>
      </c>
      <c r="H146" s="71">
        <v>7.65</v>
      </c>
      <c r="I146" s="71">
        <v>0</v>
      </c>
      <c r="J146" s="73">
        <f t="shared" si="4"/>
        <v>7.65</v>
      </c>
      <c r="K146" s="75">
        <f t="shared" si="5"/>
        <v>0.15000000000000002</v>
      </c>
    </row>
    <row r="147" spans="1:11" hidden="1">
      <c r="A147" s="72">
        <v>3272</v>
      </c>
      <c r="B147" s="70">
        <v>72</v>
      </c>
      <c r="C147" s="71">
        <v>676</v>
      </c>
      <c r="D147" s="71">
        <v>53</v>
      </c>
      <c r="E147" s="71">
        <v>623</v>
      </c>
      <c r="F147" s="70">
        <v>101.4</v>
      </c>
      <c r="G147" s="71">
        <v>521.6</v>
      </c>
      <c r="H147" s="71">
        <v>521.6</v>
      </c>
      <c r="I147" s="71">
        <v>0</v>
      </c>
      <c r="J147" s="73">
        <f t="shared" si="4"/>
        <v>574.6</v>
      </c>
      <c r="K147" s="75">
        <f t="shared" si="5"/>
        <v>0.15000000000000002</v>
      </c>
    </row>
    <row r="148" spans="1:11" hidden="1">
      <c r="A148" s="72">
        <v>3283</v>
      </c>
      <c r="B148" s="70">
        <v>27</v>
      </c>
      <c r="C148" s="71">
        <v>301.99</v>
      </c>
      <c r="D148" s="71">
        <v>301.99</v>
      </c>
      <c r="E148" s="71">
        <v>0</v>
      </c>
      <c r="F148" s="70">
        <v>51.34</v>
      </c>
      <c r="G148" s="71">
        <v>-51.34</v>
      </c>
      <c r="H148" s="71">
        <v>-51.34</v>
      </c>
      <c r="I148" s="71">
        <v>0</v>
      </c>
      <c r="J148" s="73">
        <f t="shared" si="4"/>
        <v>250.65</v>
      </c>
      <c r="K148" s="75">
        <f t="shared" si="5"/>
        <v>0.17000562932547436</v>
      </c>
    </row>
    <row r="149" spans="1:11" hidden="1">
      <c r="A149" s="72">
        <v>3324</v>
      </c>
      <c r="B149" s="70">
        <v>248</v>
      </c>
      <c r="C149" s="71">
        <v>2483.9499999999998</v>
      </c>
      <c r="D149" s="71">
        <v>494.95</v>
      </c>
      <c r="E149" s="71">
        <v>1989</v>
      </c>
      <c r="F149" s="70">
        <v>372.59</v>
      </c>
      <c r="G149" s="71">
        <v>1616.41</v>
      </c>
      <c r="H149" s="71">
        <v>1616.41</v>
      </c>
      <c r="I149" s="71">
        <v>0</v>
      </c>
      <c r="J149" s="73">
        <f t="shared" si="4"/>
        <v>2111.36</v>
      </c>
      <c r="K149" s="75">
        <f t="shared" si="5"/>
        <v>0.14999899353851728</v>
      </c>
    </row>
    <row r="150" spans="1:11" hidden="1">
      <c r="A150" s="72">
        <v>3327</v>
      </c>
      <c r="B150" s="70">
        <v>217</v>
      </c>
      <c r="C150" s="71">
        <v>2302</v>
      </c>
      <c r="D150" s="71">
        <v>1161</v>
      </c>
      <c r="E150" s="71">
        <v>1141</v>
      </c>
      <c r="F150" s="70">
        <v>345.3</v>
      </c>
      <c r="G150" s="71">
        <v>795.7</v>
      </c>
      <c r="H150" s="71">
        <v>795.7</v>
      </c>
      <c r="I150" s="71">
        <v>0</v>
      </c>
      <c r="J150" s="73">
        <f t="shared" si="4"/>
        <v>1956.7</v>
      </c>
      <c r="K150" s="75">
        <f t="shared" si="5"/>
        <v>0.15</v>
      </c>
    </row>
    <row r="151" spans="1:11" hidden="1">
      <c r="A151" s="72">
        <v>3330</v>
      </c>
      <c r="B151" s="70">
        <v>66</v>
      </c>
      <c r="C151" s="71">
        <v>730</v>
      </c>
      <c r="D151" s="71">
        <v>730</v>
      </c>
      <c r="E151" s="71">
        <v>0</v>
      </c>
      <c r="F151" s="70">
        <v>109.5</v>
      </c>
      <c r="G151" s="71">
        <v>-109.5</v>
      </c>
      <c r="H151" s="71">
        <v>-109.5</v>
      </c>
      <c r="I151" s="71">
        <v>0</v>
      </c>
      <c r="J151" s="73">
        <f t="shared" si="4"/>
        <v>620.5</v>
      </c>
      <c r="K151" s="75">
        <f t="shared" si="5"/>
        <v>0.15</v>
      </c>
    </row>
    <row r="152" spans="1:11" hidden="1">
      <c r="A152" s="72">
        <v>3335</v>
      </c>
      <c r="B152" s="70">
        <v>403</v>
      </c>
      <c r="C152" s="71">
        <v>4337.93</v>
      </c>
      <c r="D152" s="71">
        <v>2524.9299999999998</v>
      </c>
      <c r="E152" s="71">
        <v>1813</v>
      </c>
      <c r="F152" s="70">
        <v>650.69000000000005</v>
      </c>
      <c r="G152" s="71">
        <v>1162.31</v>
      </c>
      <c r="H152" s="71">
        <v>1162.31</v>
      </c>
      <c r="I152" s="71">
        <v>0</v>
      </c>
      <c r="J152" s="73">
        <f t="shared" si="4"/>
        <v>3687.24</v>
      </c>
      <c r="K152" s="75">
        <f t="shared" si="5"/>
        <v>0.15000011526234863</v>
      </c>
    </row>
    <row r="153" spans="1:11" hidden="1">
      <c r="A153" s="72">
        <v>3345</v>
      </c>
      <c r="B153" s="70">
        <v>129</v>
      </c>
      <c r="C153" s="71">
        <v>1238</v>
      </c>
      <c r="D153" s="71">
        <v>302</v>
      </c>
      <c r="E153" s="71">
        <v>936</v>
      </c>
      <c r="F153" s="70">
        <v>185.7</v>
      </c>
      <c r="G153" s="71">
        <v>750.3</v>
      </c>
      <c r="H153" s="71">
        <v>750.3</v>
      </c>
      <c r="I153" s="71">
        <v>0</v>
      </c>
      <c r="J153" s="73">
        <f t="shared" si="4"/>
        <v>1052.3</v>
      </c>
      <c r="K153" s="75">
        <f t="shared" si="5"/>
        <v>0.15</v>
      </c>
    </row>
    <row r="154" spans="1:11" hidden="1">
      <c r="A154" s="72">
        <v>3355</v>
      </c>
      <c r="B154" s="70">
        <v>750</v>
      </c>
      <c r="C154" s="71">
        <v>7320.94</v>
      </c>
      <c r="D154" s="71">
        <v>1652.94</v>
      </c>
      <c r="E154" s="71">
        <v>5668</v>
      </c>
      <c r="F154" s="70">
        <v>1098.1400000000001</v>
      </c>
      <c r="G154" s="71">
        <v>4569.8599999999997</v>
      </c>
      <c r="H154" s="71">
        <v>4569.8599999999997</v>
      </c>
      <c r="I154" s="71">
        <v>0</v>
      </c>
      <c r="J154" s="73">
        <f t="shared" si="4"/>
        <v>6222.7999999999993</v>
      </c>
      <c r="K154" s="75">
        <f t="shared" si="5"/>
        <v>0.14999986340551899</v>
      </c>
    </row>
    <row r="155" spans="1:11" hidden="1">
      <c r="A155" s="72">
        <v>3356</v>
      </c>
      <c r="B155" s="70">
        <v>492</v>
      </c>
      <c r="C155" s="71">
        <v>4987.8500000000004</v>
      </c>
      <c r="D155" s="71">
        <v>1703.85</v>
      </c>
      <c r="E155" s="71">
        <v>3284</v>
      </c>
      <c r="F155" s="70">
        <v>748.18</v>
      </c>
      <c r="G155" s="71">
        <v>2535.8200000000002</v>
      </c>
      <c r="H155" s="71">
        <v>2535.8200000000002</v>
      </c>
      <c r="I155" s="71">
        <v>0</v>
      </c>
      <c r="J155" s="73">
        <f t="shared" si="4"/>
        <v>4239.67</v>
      </c>
      <c r="K155" s="75">
        <f t="shared" si="5"/>
        <v>0.15000050121795963</v>
      </c>
    </row>
    <row r="156" spans="1:11" hidden="1">
      <c r="A156" s="72">
        <v>3358</v>
      </c>
      <c r="B156" s="70">
        <v>256</v>
      </c>
      <c r="C156" s="71">
        <v>2719.94</v>
      </c>
      <c r="D156" s="71">
        <v>706.94</v>
      </c>
      <c r="E156" s="71">
        <v>2013</v>
      </c>
      <c r="F156" s="70">
        <v>407.99</v>
      </c>
      <c r="G156" s="71">
        <v>1605.01</v>
      </c>
      <c r="H156" s="71">
        <v>1605.01</v>
      </c>
      <c r="I156" s="71">
        <v>0</v>
      </c>
      <c r="J156" s="73">
        <f t="shared" si="4"/>
        <v>2311.9499999999998</v>
      </c>
      <c r="K156" s="75">
        <f t="shared" si="5"/>
        <v>0.14999963234483113</v>
      </c>
    </row>
    <row r="157" spans="1:11" hidden="1">
      <c r="A157" s="72">
        <v>3360</v>
      </c>
      <c r="B157" s="70">
        <v>145</v>
      </c>
      <c r="C157" s="71">
        <v>1359</v>
      </c>
      <c r="D157" s="71">
        <v>0</v>
      </c>
      <c r="E157" s="71">
        <v>1359</v>
      </c>
      <c r="F157" s="70">
        <v>203.85</v>
      </c>
      <c r="G157" s="71">
        <v>1155.1500000000001</v>
      </c>
      <c r="H157" s="71">
        <v>1155.1500000000001</v>
      </c>
      <c r="I157" s="71">
        <v>0</v>
      </c>
      <c r="J157" s="73">
        <f t="shared" si="4"/>
        <v>1155.1500000000001</v>
      </c>
      <c r="K157" s="75">
        <f t="shared" si="5"/>
        <v>0.15</v>
      </c>
    </row>
    <row r="158" spans="1:11" hidden="1">
      <c r="A158" s="72">
        <v>3385</v>
      </c>
      <c r="B158" s="70">
        <v>237</v>
      </c>
      <c r="C158" s="71">
        <v>2687.77</v>
      </c>
      <c r="D158" s="71">
        <v>1576.77</v>
      </c>
      <c r="E158" s="71">
        <v>1111</v>
      </c>
      <c r="F158" s="70">
        <v>403.17</v>
      </c>
      <c r="G158" s="71">
        <v>707.83</v>
      </c>
      <c r="H158" s="71">
        <v>707.83</v>
      </c>
      <c r="I158" s="71">
        <v>0</v>
      </c>
      <c r="J158" s="73">
        <f t="shared" si="4"/>
        <v>2284.6</v>
      </c>
      <c r="K158" s="75">
        <f t="shared" si="5"/>
        <v>0.1500016742504009</v>
      </c>
    </row>
    <row r="159" spans="1:11" hidden="1">
      <c r="A159" s="72">
        <v>3407</v>
      </c>
      <c r="B159" s="70">
        <v>443</v>
      </c>
      <c r="C159" s="71">
        <v>4407.9399999999996</v>
      </c>
      <c r="D159" s="71">
        <v>1836.94</v>
      </c>
      <c r="E159" s="71">
        <v>2571</v>
      </c>
      <c r="F159" s="70">
        <v>661.19</v>
      </c>
      <c r="G159" s="71">
        <v>1909.81</v>
      </c>
      <c r="H159" s="71">
        <v>1909.81</v>
      </c>
      <c r="I159" s="71">
        <v>0</v>
      </c>
      <c r="J159" s="73">
        <f t="shared" si="4"/>
        <v>3746.75</v>
      </c>
      <c r="K159" s="75">
        <f t="shared" si="5"/>
        <v>0.14999977313665797</v>
      </c>
    </row>
    <row r="160" spans="1:11" hidden="1">
      <c r="A160" s="72">
        <v>3436</v>
      </c>
      <c r="B160" s="70">
        <v>155</v>
      </c>
      <c r="C160" s="71">
        <v>1458</v>
      </c>
      <c r="D160" s="71">
        <v>0</v>
      </c>
      <c r="E160" s="71">
        <v>1458</v>
      </c>
      <c r="F160" s="70">
        <v>218.7</v>
      </c>
      <c r="G160" s="71">
        <v>1239.3</v>
      </c>
      <c r="H160" s="71">
        <v>1239.3</v>
      </c>
      <c r="I160" s="71">
        <v>0</v>
      </c>
      <c r="J160" s="73">
        <f t="shared" si="4"/>
        <v>1239.3</v>
      </c>
      <c r="K160" s="75">
        <f t="shared" si="5"/>
        <v>0.15</v>
      </c>
    </row>
    <row r="161" spans="1:11" hidden="1">
      <c r="A161" s="72">
        <v>3444</v>
      </c>
      <c r="B161" s="70">
        <v>77</v>
      </c>
      <c r="C161" s="71">
        <v>726</v>
      </c>
      <c r="D161" s="71">
        <v>571</v>
      </c>
      <c r="E161" s="71">
        <v>155</v>
      </c>
      <c r="F161" s="70">
        <v>108.9</v>
      </c>
      <c r="G161" s="71">
        <v>46.1</v>
      </c>
      <c r="H161" s="71">
        <v>46.1</v>
      </c>
      <c r="I161" s="71">
        <v>0</v>
      </c>
      <c r="J161" s="73">
        <f t="shared" si="4"/>
        <v>617.1</v>
      </c>
      <c r="K161" s="75">
        <f t="shared" si="5"/>
        <v>0.15</v>
      </c>
    </row>
    <row r="162" spans="1:11" hidden="1">
      <c r="A162" s="72">
        <v>3445</v>
      </c>
      <c r="B162" s="70">
        <v>270</v>
      </c>
      <c r="C162" s="71">
        <v>2784.97</v>
      </c>
      <c r="D162" s="71">
        <v>777.97</v>
      </c>
      <c r="E162" s="71">
        <v>2007</v>
      </c>
      <c r="F162" s="70">
        <v>417.75</v>
      </c>
      <c r="G162" s="71">
        <v>1589.25</v>
      </c>
      <c r="H162" s="71">
        <v>1589.25</v>
      </c>
      <c r="I162" s="71">
        <v>0</v>
      </c>
      <c r="J162" s="73">
        <f t="shared" si="4"/>
        <v>2367.2200000000003</v>
      </c>
      <c r="K162" s="75">
        <f t="shared" si="5"/>
        <v>0.15000161581632837</v>
      </c>
    </row>
    <row r="163" spans="1:11" hidden="1">
      <c r="A163" s="72">
        <v>3465</v>
      </c>
      <c r="B163" s="70">
        <v>100</v>
      </c>
      <c r="C163" s="71">
        <v>1174.8499999999999</v>
      </c>
      <c r="D163" s="71">
        <v>915.85</v>
      </c>
      <c r="E163" s="71">
        <v>259</v>
      </c>
      <c r="F163" s="70">
        <v>176.23</v>
      </c>
      <c r="G163" s="71">
        <v>82.77</v>
      </c>
      <c r="H163" s="71">
        <v>82.77</v>
      </c>
      <c r="I163" s="71">
        <v>0</v>
      </c>
      <c r="J163" s="73">
        <f t="shared" si="4"/>
        <v>998.62</v>
      </c>
      <c r="K163" s="75">
        <f t="shared" si="5"/>
        <v>0.15000212793122528</v>
      </c>
    </row>
    <row r="164" spans="1:11" hidden="1">
      <c r="A164" s="72">
        <v>3466</v>
      </c>
      <c r="B164" s="70">
        <v>235</v>
      </c>
      <c r="C164" s="71">
        <v>2532</v>
      </c>
      <c r="D164" s="71">
        <v>1624</v>
      </c>
      <c r="E164" s="71">
        <v>908</v>
      </c>
      <c r="F164" s="70">
        <v>379.8</v>
      </c>
      <c r="G164" s="71">
        <v>528.20000000000005</v>
      </c>
      <c r="H164" s="71">
        <v>528.20000000000005</v>
      </c>
      <c r="I164" s="71">
        <v>0</v>
      </c>
      <c r="J164" s="73">
        <f t="shared" si="4"/>
        <v>2152.1999999999998</v>
      </c>
      <c r="K164" s="75">
        <f t="shared" si="5"/>
        <v>0.15</v>
      </c>
    </row>
    <row r="165" spans="1:11" hidden="1">
      <c r="A165" s="72">
        <v>3473</v>
      </c>
      <c r="B165" s="70">
        <v>37</v>
      </c>
      <c r="C165" s="71">
        <v>444.95</v>
      </c>
      <c r="D165" s="71">
        <v>305.95</v>
      </c>
      <c r="E165" s="71">
        <v>139</v>
      </c>
      <c r="F165" s="70">
        <v>66.739999999999995</v>
      </c>
      <c r="G165" s="71">
        <v>72.260000000000005</v>
      </c>
      <c r="H165" s="71">
        <v>72.260000000000005</v>
      </c>
      <c r="I165" s="71">
        <v>0</v>
      </c>
      <c r="J165" s="73">
        <f t="shared" si="4"/>
        <v>378.21</v>
      </c>
      <c r="K165" s="75">
        <f t="shared" si="5"/>
        <v>0.14999438139116755</v>
      </c>
    </row>
    <row r="166" spans="1:11" hidden="1">
      <c r="A166" s="72">
        <v>3483</v>
      </c>
      <c r="B166" s="70">
        <v>60</v>
      </c>
      <c r="C166" s="71">
        <v>710</v>
      </c>
      <c r="D166" s="71">
        <v>416</v>
      </c>
      <c r="E166" s="71">
        <v>294</v>
      </c>
      <c r="F166" s="70">
        <v>106.5</v>
      </c>
      <c r="G166" s="71">
        <v>187.5</v>
      </c>
      <c r="H166" s="71">
        <v>187.5</v>
      </c>
      <c r="I166" s="71">
        <v>0</v>
      </c>
      <c r="J166" s="73">
        <f t="shared" si="4"/>
        <v>603.5</v>
      </c>
      <c r="K166" s="75">
        <f t="shared" si="5"/>
        <v>0.15</v>
      </c>
    </row>
    <row r="167" spans="1:11" hidden="1">
      <c r="A167" s="72">
        <v>3488</v>
      </c>
      <c r="B167" s="70">
        <v>143</v>
      </c>
      <c r="C167" s="71">
        <v>1479.98</v>
      </c>
      <c r="D167" s="71">
        <v>1164.98</v>
      </c>
      <c r="E167" s="71">
        <v>315</v>
      </c>
      <c r="F167" s="70">
        <v>222</v>
      </c>
      <c r="G167" s="71">
        <v>93</v>
      </c>
      <c r="H167" s="71">
        <v>93</v>
      </c>
      <c r="I167" s="71">
        <v>0</v>
      </c>
      <c r="J167" s="73">
        <f t="shared" si="4"/>
        <v>1257.98</v>
      </c>
      <c r="K167" s="75">
        <f t="shared" si="5"/>
        <v>0.15000202705441965</v>
      </c>
    </row>
    <row r="168" spans="1:11" hidden="1">
      <c r="A168" s="72">
        <v>3494</v>
      </c>
      <c r="B168" s="70">
        <v>227</v>
      </c>
      <c r="C168" s="71">
        <v>2478.98</v>
      </c>
      <c r="D168" s="71">
        <v>1149.98</v>
      </c>
      <c r="E168" s="71">
        <v>1329</v>
      </c>
      <c r="F168" s="70">
        <v>371.85</v>
      </c>
      <c r="G168" s="71">
        <v>957.15</v>
      </c>
      <c r="H168" s="71">
        <v>957.15</v>
      </c>
      <c r="I168" s="71">
        <v>0</v>
      </c>
      <c r="J168" s="73">
        <f t="shared" si="4"/>
        <v>2107.13</v>
      </c>
      <c r="K168" s="75">
        <f t="shared" si="5"/>
        <v>0.15000121017515269</v>
      </c>
    </row>
    <row r="169" spans="1:11" hidden="1">
      <c r="A169" s="72">
        <v>3498</v>
      </c>
      <c r="B169" s="70">
        <v>244</v>
      </c>
      <c r="C169" s="71">
        <v>2843.9</v>
      </c>
      <c r="D169" s="71">
        <v>1840.9</v>
      </c>
      <c r="E169" s="71">
        <v>1003</v>
      </c>
      <c r="F169" s="70">
        <v>426.59</v>
      </c>
      <c r="G169" s="71">
        <v>576.41999999999996</v>
      </c>
      <c r="H169" s="71">
        <v>576.41999999999996</v>
      </c>
      <c r="I169" s="71">
        <v>-0.01</v>
      </c>
      <c r="J169" s="73">
        <f t="shared" si="4"/>
        <v>2417.3200000000002</v>
      </c>
      <c r="K169" s="75">
        <f t="shared" si="5"/>
        <v>0.1500017581490207</v>
      </c>
    </row>
    <row r="170" spans="1:11" hidden="1">
      <c r="A170" s="72">
        <v>3504</v>
      </c>
      <c r="B170" s="70">
        <v>39</v>
      </c>
      <c r="C170" s="71">
        <v>364</v>
      </c>
      <c r="D170" s="71">
        <v>0</v>
      </c>
      <c r="E170" s="71">
        <v>364</v>
      </c>
      <c r="F170" s="70">
        <v>61.88</v>
      </c>
      <c r="G170" s="71">
        <v>302.12</v>
      </c>
      <c r="H170" s="71">
        <v>302.12</v>
      </c>
      <c r="I170" s="71">
        <v>0</v>
      </c>
      <c r="J170" s="73">
        <f t="shared" si="4"/>
        <v>302.12</v>
      </c>
      <c r="K170" s="75">
        <f t="shared" si="5"/>
        <v>0.17</v>
      </c>
    </row>
    <row r="171" spans="1:11" hidden="1">
      <c r="A171" s="72">
        <v>3509</v>
      </c>
      <c r="B171" s="70">
        <v>301</v>
      </c>
      <c r="C171" s="71">
        <v>3152.77</v>
      </c>
      <c r="D171" s="71">
        <v>2035.77</v>
      </c>
      <c r="E171" s="71">
        <v>1117</v>
      </c>
      <c r="F171" s="70">
        <v>472.92</v>
      </c>
      <c r="G171" s="71">
        <v>644.08000000000004</v>
      </c>
      <c r="H171" s="71">
        <v>644.08000000000004</v>
      </c>
      <c r="I171" s="71">
        <v>0</v>
      </c>
      <c r="J171" s="73">
        <f t="shared" si="4"/>
        <v>2679.85</v>
      </c>
      <c r="K171" s="75">
        <f t="shared" si="5"/>
        <v>0.15000142731629648</v>
      </c>
    </row>
    <row r="172" spans="1:11" hidden="1">
      <c r="A172" s="72">
        <v>3510</v>
      </c>
      <c r="B172" s="70">
        <v>281</v>
      </c>
      <c r="C172" s="71">
        <v>3250.89</v>
      </c>
      <c r="D172" s="71">
        <v>2797.89</v>
      </c>
      <c r="E172" s="71">
        <v>453</v>
      </c>
      <c r="F172" s="70">
        <v>487.63</v>
      </c>
      <c r="G172" s="71">
        <v>-34.630000000000003</v>
      </c>
      <c r="H172" s="71">
        <v>-34.630000000000003</v>
      </c>
      <c r="I172" s="71">
        <v>0</v>
      </c>
      <c r="J172" s="73">
        <f t="shared" si="4"/>
        <v>2763.2599999999998</v>
      </c>
      <c r="K172" s="75">
        <f t="shared" si="5"/>
        <v>0.14999892337175358</v>
      </c>
    </row>
    <row r="173" spans="1:11" hidden="1">
      <c r="A173" s="72">
        <v>3511</v>
      </c>
      <c r="B173" s="70">
        <v>85</v>
      </c>
      <c r="C173" s="71">
        <v>870.99</v>
      </c>
      <c r="D173" s="71">
        <v>288.99</v>
      </c>
      <c r="E173" s="71">
        <v>582</v>
      </c>
      <c r="F173" s="70">
        <v>130.65</v>
      </c>
      <c r="G173" s="71">
        <v>451.35</v>
      </c>
      <c r="H173" s="71">
        <v>451.35</v>
      </c>
      <c r="I173" s="71">
        <v>0</v>
      </c>
      <c r="J173" s="73">
        <f t="shared" si="4"/>
        <v>740.34</v>
      </c>
      <c r="K173" s="75">
        <f t="shared" si="5"/>
        <v>0.15000172217821101</v>
      </c>
    </row>
    <row r="174" spans="1:11" hidden="1">
      <c r="A174" s="72">
        <v>3512</v>
      </c>
      <c r="B174" s="70">
        <v>143</v>
      </c>
      <c r="C174" s="71">
        <v>1506.99</v>
      </c>
      <c r="D174" s="71">
        <v>544.99</v>
      </c>
      <c r="E174" s="71">
        <v>962</v>
      </c>
      <c r="F174" s="70">
        <v>226.05</v>
      </c>
      <c r="G174" s="71">
        <v>735.95</v>
      </c>
      <c r="H174" s="71">
        <v>735.95</v>
      </c>
      <c r="I174" s="71">
        <v>0</v>
      </c>
      <c r="J174" s="73">
        <f t="shared" si="4"/>
        <v>1280.94</v>
      </c>
      <c r="K174" s="75">
        <f t="shared" si="5"/>
        <v>0.15000099536161488</v>
      </c>
    </row>
    <row r="175" spans="1:11" hidden="1">
      <c r="A175" s="72">
        <v>3525</v>
      </c>
      <c r="B175" s="70">
        <v>156</v>
      </c>
      <c r="C175" s="71">
        <v>1566</v>
      </c>
      <c r="D175" s="71">
        <v>226</v>
      </c>
      <c r="E175" s="71">
        <v>1340</v>
      </c>
      <c r="F175" s="70">
        <v>234.9</v>
      </c>
      <c r="G175" s="71">
        <v>1105.0999999999999</v>
      </c>
      <c r="H175" s="71">
        <v>1105.0999999999999</v>
      </c>
      <c r="I175" s="71">
        <v>0</v>
      </c>
      <c r="J175" s="73">
        <f t="shared" si="4"/>
        <v>1331.1</v>
      </c>
      <c r="K175" s="75">
        <f t="shared" si="5"/>
        <v>0.15</v>
      </c>
    </row>
    <row r="176" spans="1:11" hidden="1">
      <c r="A176" s="72">
        <v>3539</v>
      </c>
      <c r="B176" s="70">
        <v>112</v>
      </c>
      <c r="C176" s="71">
        <v>1033.99</v>
      </c>
      <c r="D176" s="71">
        <v>958.99</v>
      </c>
      <c r="E176" s="71">
        <v>75</v>
      </c>
      <c r="F176" s="70">
        <v>175.78</v>
      </c>
      <c r="G176" s="71">
        <v>-100.78</v>
      </c>
      <c r="H176" s="71">
        <v>-100.78</v>
      </c>
      <c r="I176" s="71">
        <v>0</v>
      </c>
      <c r="J176" s="73">
        <f t="shared" si="4"/>
        <v>858.21</v>
      </c>
      <c r="K176" s="75">
        <f t="shared" si="5"/>
        <v>0.1700016441164808</v>
      </c>
    </row>
    <row r="177" spans="1:11" hidden="1">
      <c r="A177" s="72">
        <v>3556</v>
      </c>
      <c r="B177" s="70">
        <v>59</v>
      </c>
      <c r="C177" s="71">
        <v>634</v>
      </c>
      <c r="D177" s="71">
        <v>439</v>
      </c>
      <c r="E177" s="71">
        <v>195</v>
      </c>
      <c r="F177" s="70">
        <v>95.1</v>
      </c>
      <c r="G177" s="71">
        <v>99.9</v>
      </c>
      <c r="H177" s="71">
        <v>99.9</v>
      </c>
      <c r="I177" s="71">
        <v>0</v>
      </c>
      <c r="J177" s="73">
        <f t="shared" si="4"/>
        <v>538.9</v>
      </c>
      <c r="K177" s="75">
        <f t="shared" si="5"/>
        <v>0.15</v>
      </c>
    </row>
    <row r="178" spans="1:11" hidden="1">
      <c r="A178" s="72">
        <v>3557</v>
      </c>
      <c r="B178" s="70">
        <v>73</v>
      </c>
      <c r="C178" s="71">
        <v>933.99</v>
      </c>
      <c r="D178" s="71">
        <v>752.99</v>
      </c>
      <c r="E178" s="71">
        <v>181</v>
      </c>
      <c r="F178" s="70">
        <v>140.1</v>
      </c>
      <c r="G178" s="71">
        <v>40.9</v>
      </c>
      <c r="H178" s="71">
        <v>40.9</v>
      </c>
      <c r="I178" s="71">
        <v>0</v>
      </c>
      <c r="J178" s="73">
        <f t="shared" si="4"/>
        <v>793.89</v>
      </c>
      <c r="K178" s="75">
        <f t="shared" si="5"/>
        <v>0.15000160601291235</v>
      </c>
    </row>
    <row r="179" spans="1:11" hidden="1">
      <c r="A179" s="72">
        <v>3574</v>
      </c>
      <c r="B179" s="70">
        <v>92</v>
      </c>
      <c r="C179" s="71">
        <v>958</v>
      </c>
      <c r="D179" s="71">
        <v>664</v>
      </c>
      <c r="E179" s="71">
        <v>294</v>
      </c>
      <c r="F179" s="70">
        <v>143.69999999999999</v>
      </c>
      <c r="G179" s="71">
        <v>150.30000000000001</v>
      </c>
      <c r="H179" s="71">
        <v>150.30000000000001</v>
      </c>
      <c r="I179" s="71">
        <v>0</v>
      </c>
      <c r="J179" s="73">
        <f t="shared" si="4"/>
        <v>814.3</v>
      </c>
      <c r="K179" s="75">
        <f t="shared" si="5"/>
        <v>0.15</v>
      </c>
    </row>
    <row r="180" spans="1:11" hidden="1">
      <c r="A180" s="72">
        <v>3590</v>
      </c>
      <c r="B180" s="70">
        <v>122</v>
      </c>
      <c r="C180" s="71">
        <v>1410.93</v>
      </c>
      <c r="D180" s="71">
        <v>1058.93</v>
      </c>
      <c r="E180" s="71">
        <v>352</v>
      </c>
      <c r="F180" s="70">
        <v>211.64</v>
      </c>
      <c r="G180" s="71">
        <v>140.36000000000001</v>
      </c>
      <c r="H180" s="71">
        <v>140.36000000000001</v>
      </c>
      <c r="I180" s="71">
        <v>0</v>
      </c>
      <c r="J180" s="73">
        <f t="shared" si="4"/>
        <v>1199.29</v>
      </c>
      <c r="K180" s="75">
        <f t="shared" si="5"/>
        <v>0.15000035437619158</v>
      </c>
    </row>
    <row r="181" spans="1:11" hidden="1">
      <c r="A181" s="72">
        <v>3593</v>
      </c>
      <c r="B181" s="70">
        <v>161</v>
      </c>
      <c r="C181" s="71">
        <v>1679.93</v>
      </c>
      <c r="D181" s="71">
        <v>360.93</v>
      </c>
      <c r="E181" s="71">
        <v>1319</v>
      </c>
      <c r="F181" s="70">
        <v>251.99</v>
      </c>
      <c r="G181" s="71">
        <v>1067.01</v>
      </c>
      <c r="H181" s="71">
        <v>1067.01</v>
      </c>
      <c r="I181" s="71">
        <v>0</v>
      </c>
      <c r="J181" s="73">
        <f t="shared" si="4"/>
        <v>1427.94</v>
      </c>
      <c r="K181" s="75">
        <f t="shared" si="5"/>
        <v>0.15000029763144893</v>
      </c>
    </row>
    <row r="182" spans="1:11" hidden="1">
      <c r="A182" s="72">
        <v>3594</v>
      </c>
      <c r="B182" s="70">
        <v>12</v>
      </c>
      <c r="C182" s="71">
        <v>251</v>
      </c>
      <c r="D182" s="71">
        <v>251</v>
      </c>
      <c r="E182" s="71">
        <v>0</v>
      </c>
      <c r="F182" s="70">
        <v>37.65</v>
      </c>
      <c r="G182" s="71">
        <v>-37.65</v>
      </c>
      <c r="H182" s="71">
        <v>-37.65</v>
      </c>
      <c r="I182" s="71">
        <v>0</v>
      </c>
      <c r="J182" s="73">
        <f t="shared" si="4"/>
        <v>213.35</v>
      </c>
      <c r="K182" s="75">
        <f t="shared" si="5"/>
        <v>0.15</v>
      </c>
    </row>
    <row r="183" spans="1:11" hidden="1">
      <c r="A183" s="72">
        <v>3626</v>
      </c>
      <c r="B183" s="70">
        <v>176</v>
      </c>
      <c r="C183" s="71">
        <v>1986.98</v>
      </c>
      <c r="D183" s="71">
        <v>1185.98</v>
      </c>
      <c r="E183" s="71">
        <v>801</v>
      </c>
      <c r="F183" s="70">
        <v>298.05</v>
      </c>
      <c r="G183" s="71">
        <v>502.95</v>
      </c>
      <c r="H183" s="71">
        <v>502.95</v>
      </c>
      <c r="I183" s="71">
        <v>0</v>
      </c>
      <c r="J183" s="73">
        <f t="shared" si="4"/>
        <v>1688.93</v>
      </c>
      <c r="K183" s="75">
        <f t="shared" si="5"/>
        <v>0.15000150982898672</v>
      </c>
    </row>
    <row r="184" spans="1:11" hidden="1">
      <c r="A184" s="72">
        <v>3630</v>
      </c>
      <c r="B184" s="70">
        <v>109</v>
      </c>
      <c r="C184" s="71">
        <v>1239</v>
      </c>
      <c r="D184" s="71">
        <v>837</v>
      </c>
      <c r="E184" s="71">
        <v>402</v>
      </c>
      <c r="F184" s="70">
        <v>185.85</v>
      </c>
      <c r="G184" s="71">
        <v>216.15</v>
      </c>
      <c r="H184" s="71">
        <v>216.15</v>
      </c>
      <c r="I184" s="71">
        <v>0</v>
      </c>
      <c r="J184" s="73">
        <f t="shared" si="4"/>
        <v>1053.1500000000001</v>
      </c>
      <c r="K184" s="75">
        <f t="shared" si="5"/>
        <v>0.15</v>
      </c>
    </row>
    <row r="185" spans="1:11" hidden="1">
      <c r="A185" s="72">
        <v>3635</v>
      </c>
      <c r="B185" s="70">
        <v>17</v>
      </c>
      <c r="C185" s="71">
        <v>155</v>
      </c>
      <c r="D185" s="71">
        <v>0</v>
      </c>
      <c r="E185" s="71">
        <v>155</v>
      </c>
      <c r="F185" s="70">
        <v>23.25</v>
      </c>
      <c r="G185" s="71">
        <v>131.75</v>
      </c>
      <c r="H185" s="71">
        <v>131.75</v>
      </c>
      <c r="I185" s="71">
        <v>0</v>
      </c>
      <c r="J185" s="73">
        <f t="shared" si="4"/>
        <v>131.75</v>
      </c>
      <c r="K185" s="75">
        <f t="shared" si="5"/>
        <v>0.15</v>
      </c>
    </row>
    <row r="186" spans="1:11" hidden="1">
      <c r="A186" s="72">
        <v>3647</v>
      </c>
      <c r="B186" s="70">
        <v>18</v>
      </c>
      <c r="C186" s="71">
        <v>172</v>
      </c>
      <c r="D186" s="71">
        <v>0</v>
      </c>
      <c r="E186" s="71">
        <v>172</v>
      </c>
      <c r="F186" s="70">
        <v>25.8</v>
      </c>
      <c r="G186" s="71">
        <v>146.19999999999999</v>
      </c>
      <c r="H186" s="71">
        <v>146.19999999999999</v>
      </c>
      <c r="I186" s="71">
        <v>0</v>
      </c>
      <c r="J186" s="73">
        <f t="shared" si="4"/>
        <v>146.19999999999999</v>
      </c>
      <c r="K186" s="75">
        <f t="shared" si="5"/>
        <v>0.15</v>
      </c>
    </row>
    <row r="187" spans="1:11" hidden="1">
      <c r="A187" s="72">
        <v>3665</v>
      </c>
      <c r="B187" s="70">
        <v>79</v>
      </c>
      <c r="C187" s="71">
        <v>740</v>
      </c>
      <c r="D187" s="71">
        <v>0</v>
      </c>
      <c r="E187" s="71">
        <v>740</v>
      </c>
      <c r="F187" s="70">
        <v>111</v>
      </c>
      <c r="G187" s="71">
        <v>629</v>
      </c>
      <c r="H187" s="71">
        <v>629</v>
      </c>
      <c r="I187" s="71">
        <v>0</v>
      </c>
      <c r="J187" s="73">
        <f t="shared" si="4"/>
        <v>629</v>
      </c>
      <c r="K187" s="75">
        <f t="shared" si="5"/>
        <v>0.15</v>
      </c>
    </row>
    <row r="188" spans="1:11" hidden="1">
      <c r="A188" s="72">
        <v>3683</v>
      </c>
      <c r="B188" s="70">
        <v>152</v>
      </c>
      <c r="C188" s="71">
        <v>2095.9699999999998</v>
      </c>
      <c r="D188" s="71">
        <v>2095.9699999999998</v>
      </c>
      <c r="E188" s="71">
        <v>0</v>
      </c>
      <c r="F188" s="70">
        <v>314.39999999999998</v>
      </c>
      <c r="G188" s="71">
        <v>-314.39999999999998</v>
      </c>
      <c r="H188" s="71">
        <v>-314.39999999999998</v>
      </c>
      <c r="I188" s="71">
        <v>0</v>
      </c>
      <c r="J188" s="73">
        <f t="shared" si="4"/>
        <v>1781.5699999999997</v>
      </c>
      <c r="K188" s="75">
        <f t="shared" si="5"/>
        <v>0.15000214697729453</v>
      </c>
    </row>
    <row r="189" spans="1:11" hidden="1">
      <c r="A189" s="72">
        <v>3708</v>
      </c>
      <c r="B189" s="70">
        <v>215</v>
      </c>
      <c r="C189" s="71">
        <v>2126</v>
      </c>
      <c r="D189" s="71">
        <v>315</v>
      </c>
      <c r="E189" s="71">
        <v>1811</v>
      </c>
      <c r="F189" s="70">
        <v>318.89999999999998</v>
      </c>
      <c r="G189" s="71">
        <v>1492.1</v>
      </c>
      <c r="H189" s="71">
        <v>1492.1</v>
      </c>
      <c r="I189" s="71">
        <v>0</v>
      </c>
      <c r="J189" s="73">
        <f t="shared" si="4"/>
        <v>1807.1</v>
      </c>
      <c r="K189" s="75">
        <f t="shared" si="5"/>
        <v>0.15</v>
      </c>
    </row>
    <row r="190" spans="1:11" hidden="1">
      <c r="A190" s="72">
        <v>3709</v>
      </c>
      <c r="B190" s="70">
        <v>109</v>
      </c>
      <c r="C190" s="71">
        <v>1149.8900000000001</v>
      </c>
      <c r="D190" s="71">
        <v>976.89</v>
      </c>
      <c r="E190" s="71">
        <v>173</v>
      </c>
      <c r="F190" s="70">
        <v>195.48</v>
      </c>
      <c r="G190" s="71">
        <v>-22.48</v>
      </c>
      <c r="H190" s="71">
        <v>-22.48</v>
      </c>
      <c r="I190" s="71">
        <v>0</v>
      </c>
      <c r="J190" s="73">
        <f t="shared" si="4"/>
        <v>954.41</v>
      </c>
      <c r="K190" s="75">
        <f t="shared" si="5"/>
        <v>0.16999886945707848</v>
      </c>
    </row>
    <row r="191" spans="1:11" hidden="1">
      <c r="A191" s="72">
        <v>3711</v>
      </c>
      <c r="B191" s="70">
        <v>122</v>
      </c>
      <c r="C191" s="71">
        <v>1394.99</v>
      </c>
      <c r="D191" s="71">
        <v>1056.99</v>
      </c>
      <c r="E191" s="71">
        <v>338</v>
      </c>
      <c r="F191" s="70">
        <v>209.25</v>
      </c>
      <c r="G191" s="71">
        <v>128.75</v>
      </c>
      <c r="H191" s="71">
        <v>128.75</v>
      </c>
      <c r="I191" s="71">
        <v>0</v>
      </c>
      <c r="J191" s="73">
        <f t="shared" si="4"/>
        <v>1185.74</v>
      </c>
      <c r="K191" s="75">
        <f t="shared" si="5"/>
        <v>0.15000107527652529</v>
      </c>
    </row>
    <row r="192" spans="1:11" hidden="1">
      <c r="A192" s="72">
        <v>3723</v>
      </c>
      <c r="B192" s="70">
        <v>242</v>
      </c>
      <c r="C192" s="71">
        <v>2499.9899999999998</v>
      </c>
      <c r="D192" s="71">
        <v>1476.99</v>
      </c>
      <c r="E192" s="71">
        <v>1023</v>
      </c>
      <c r="F192" s="70">
        <v>375</v>
      </c>
      <c r="G192" s="71">
        <v>648</v>
      </c>
      <c r="H192" s="71">
        <v>648</v>
      </c>
      <c r="I192" s="71">
        <v>0</v>
      </c>
      <c r="J192" s="73">
        <f t="shared" si="4"/>
        <v>2124.9899999999998</v>
      </c>
      <c r="K192" s="75">
        <f t="shared" si="5"/>
        <v>0.15000060000240004</v>
      </c>
    </row>
    <row r="193" spans="1:11" hidden="1">
      <c r="A193" s="72">
        <v>3735</v>
      </c>
      <c r="B193" s="70">
        <v>79</v>
      </c>
      <c r="C193" s="71">
        <v>818.98</v>
      </c>
      <c r="D193" s="71">
        <v>344.98</v>
      </c>
      <c r="E193" s="71">
        <v>474</v>
      </c>
      <c r="F193" s="70">
        <v>122.85</v>
      </c>
      <c r="G193" s="71">
        <v>351.15</v>
      </c>
      <c r="H193" s="71">
        <v>351.15</v>
      </c>
      <c r="I193" s="71">
        <v>0</v>
      </c>
      <c r="J193" s="73">
        <f t="shared" si="4"/>
        <v>696.13</v>
      </c>
      <c r="K193" s="75">
        <f t="shared" si="5"/>
        <v>0.15000366309311583</v>
      </c>
    </row>
    <row r="194" spans="1:11" hidden="1">
      <c r="A194" s="72">
        <v>3748</v>
      </c>
      <c r="B194" s="70">
        <v>402</v>
      </c>
      <c r="C194" s="71">
        <v>4302.87</v>
      </c>
      <c r="D194" s="71">
        <v>2068.87</v>
      </c>
      <c r="E194" s="71">
        <v>2234</v>
      </c>
      <c r="F194" s="70">
        <v>645.42999999999995</v>
      </c>
      <c r="G194" s="71">
        <v>1588.57</v>
      </c>
      <c r="H194" s="71">
        <v>1588.57</v>
      </c>
      <c r="I194" s="71">
        <v>0</v>
      </c>
      <c r="J194" s="73">
        <f t="shared" si="4"/>
        <v>3657.4399999999996</v>
      </c>
      <c r="K194" s="75">
        <f t="shared" si="5"/>
        <v>0.14999988379848797</v>
      </c>
    </row>
    <row r="195" spans="1:11" hidden="1">
      <c r="A195" s="72">
        <v>3757</v>
      </c>
      <c r="B195" s="70">
        <v>300</v>
      </c>
      <c r="C195" s="71">
        <v>3087.93</v>
      </c>
      <c r="D195" s="71">
        <v>2250.9299999999998</v>
      </c>
      <c r="E195" s="71">
        <v>837</v>
      </c>
      <c r="F195" s="70">
        <v>524.95000000000005</v>
      </c>
      <c r="G195" s="71">
        <v>312.05</v>
      </c>
      <c r="H195" s="71">
        <v>312.05</v>
      </c>
      <c r="I195" s="71">
        <v>0</v>
      </c>
      <c r="J195" s="73">
        <f t="shared" ref="J195:J211" si="6">D195+G195</f>
        <v>2562.98</v>
      </c>
      <c r="K195" s="75">
        <f t="shared" ref="K195:K211" si="7">F195/C195</f>
        <v>0.17000061529892196</v>
      </c>
    </row>
    <row r="196" spans="1:11" hidden="1">
      <c r="A196" s="72">
        <v>3758</v>
      </c>
      <c r="B196" s="70">
        <v>54</v>
      </c>
      <c r="C196" s="71">
        <v>576.99</v>
      </c>
      <c r="D196" s="71">
        <v>203.99</v>
      </c>
      <c r="E196" s="71">
        <v>373</v>
      </c>
      <c r="F196" s="70">
        <v>86.55</v>
      </c>
      <c r="G196" s="71">
        <v>286.45</v>
      </c>
      <c r="H196" s="71">
        <v>286.45</v>
      </c>
      <c r="I196" s="71">
        <v>0</v>
      </c>
      <c r="J196" s="73">
        <f t="shared" si="6"/>
        <v>490.44</v>
      </c>
      <c r="K196" s="75">
        <f t="shared" si="7"/>
        <v>0.15000259969843496</v>
      </c>
    </row>
    <row r="197" spans="1:11" hidden="1">
      <c r="A197" s="72">
        <v>3766</v>
      </c>
      <c r="B197" s="70">
        <v>31</v>
      </c>
      <c r="C197" s="71">
        <v>315</v>
      </c>
      <c r="D197" s="71">
        <v>315</v>
      </c>
      <c r="E197" s="71">
        <v>0</v>
      </c>
      <c r="F197" s="70">
        <v>47.25</v>
      </c>
      <c r="G197" s="71">
        <v>-47.25</v>
      </c>
      <c r="H197" s="71">
        <v>-47.25</v>
      </c>
      <c r="I197" s="71">
        <v>0</v>
      </c>
      <c r="J197" s="73">
        <f t="shared" si="6"/>
        <v>267.75</v>
      </c>
      <c r="K197" s="75">
        <f t="shared" si="7"/>
        <v>0.15</v>
      </c>
    </row>
    <row r="198" spans="1:11" hidden="1">
      <c r="A198" s="72">
        <v>3768</v>
      </c>
      <c r="B198" s="70">
        <v>126</v>
      </c>
      <c r="C198" s="71">
        <v>1514.96</v>
      </c>
      <c r="D198" s="71">
        <v>1030.96</v>
      </c>
      <c r="E198" s="71">
        <v>484</v>
      </c>
      <c r="F198" s="70">
        <v>227.24</v>
      </c>
      <c r="G198" s="71">
        <v>256.76</v>
      </c>
      <c r="H198" s="71">
        <v>256.76</v>
      </c>
      <c r="I198" s="71">
        <v>0</v>
      </c>
      <c r="J198" s="73">
        <f t="shared" si="6"/>
        <v>1287.72</v>
      </c>
      <c r="K198" s="75">
        <f t="shared" si="7"/>
        <v>0.14999735966626182</v>
      </c>
    </row>
    <row r="199" spans="1:11" hidden="1">
      <c r="A199" s="72">
        <v>3816</v>
      </c>
      <c r="B199" s="70">
        <v>20</v>
      </c>
      <c r="C199" s="71">
        <v>196</v>
      </c>
      <c r="D199" s="71">
        <v>68</v>
      </c>
      <c r="E199" s="71">
        <v>128</v>
      </c>
      <c r="F199" s="70">
        <v>29.4</v>
      </c>
      <c r="G199" s="71">
        <v>98.6</v>
      </c>
      <c r="H199" s="71">
        <v>98.6</v>
      </c>
      <c r="I199" s="71">
        <v>0</v>
      </c>
      <c r="J199" s="73">
        <f t="shared" si="6"/>
        <v>166.6</v>
      </c>
      <c r="K199" s="75">
        <f t="shared" si="7"/>
        <v>0.15</v>
      </c>
    </row>
    <row r="200" spans="1:11" hidden="1">
      <c r="A200" s="72">
        <v>3826</v>
      </c>
      <c r="B200" s="70">
        <v>203</v>
      </c>
      <c r="C200" s="71">
        <v>2279.59</v>
      </c>
      <c r="D200" s="71">
        <v>1759.59</v>
      </c>
      <c r="E200" s="71">
        <v>520</v>
      </c>
      <c r="F200" s="70">
        <v>341.94</v>
      </c>
      <c r="G200" s="71">
        <v>178.06</v>
      </c>
      <c r="H200" s="71">
        <v>178.06</v>
      </c>
      <c r="I200" s="71">
        <v>0</v>
      </c>
      <c r="J200" s="73">
        <f t="shared" si="6"/>
        <v>1937.6499999999999</v>
      </c>
      <c r="K200" s="75">
        <f t="shared" si="7"/>
        <v>0.15000065801306375</v>
      </c>
    </row>
    <row r="201" spans="1:11" hidden="1">
      <c r="A201" s="72">
        <v>3838</v>
      </c>
      <c r="B201" s="70">
        <v>21</v>
      </c>
      <c r="C201" s="71">
        <v>349.89</v>
      </c>
      <c r="D201" s="71">
        <v>349.89</v>
      </c>
      <c r="E201" s="71">
        <v>0</v>
      </c>
      <c r="F201" s="70">
        <v>59.48</v>
      </c>
      <c r="G201" s="71">
        <v>-59.48</v>
      </c>
      <c r="H201" s="71">
        <v>-59.48</v>
      </c>
      <c r="I201" s="71">
        <v>0</v>
      </c>
      <c r="J201" s="73">
        <f t="shared" si="6"/>
        <v>290.40999999999997</v>
      </c>
      <c r="K201" s="75">
        <f t="shared" si="7"/>
        <v>0.16999628454657179</v>
      </c>
    </row>
    <row r="202" spans="1:11" hidden="1">
      <c r="A202" s="72">
        <v>3846</v>
      </c>
      <c r="B202" s="70">
        <v>300</v>
      </c>
      <c r="C202" s="71">
        <v>2889</v>
      </c>
      <c r="D202" s="71">
        <v>544</v>
      </c>
      <c r="E202" s="71">
        <v>2345</v>
      </c>
      <c r="F202" s="70">
        <v>491.13</v>
      </c>
      <c r="G202" s="71">
        <v>1853.87</v>
      </c>
      <c r="H202" s="71">
        <v>1853.87</v>
      </c>
      <c r="I202" s="71">
        <v>0</v>
      </c>
      <c r="J202" s="73">
        <f t="shared" si="6"/>
        <v>2397.87</v>
      </c>
      <c r="K202" s="75">
        <f t="shared" si="7"/>
        <v>0.17</v>
      </c>
    </row>
    <row r="203" spans="1:11" hidden="1">
      <c r="A203" s="72">
        <v>3851</v>
      </c>
      <c r="B203" s="70">
        <v>108</v>
      </c>
      <c r="C203" s="71">
        <v>1077</v>
      </c>
      <c r="D203" s="71">
        <v>747</v>
      </c>
      <c r="E203" s="71">
        <v>330</v>
      </c>
      <c r="F203" s="70">
        <v>161.55000000000001</v>
      </c>
      <c r="G203" s="71">
        <v>168.45</v>
      </c>
      <c r="H203" s="71">
        <v>168.45</v>
      </c>
      <c r="I203" s="71">
        <v>0</v>
      </c>
      <c r="J203" s="73">
        <f t="shared" si="6"/>
        <v>915.45</v>
      </c>
      <c r="K203" s="75">
        <f t="shared" si="7"/>
        <v>0.15000000000000002</v>
      </c>
    </row>
    <row r="204" spans="1:11" hidden="1">
      <c r="A204" s="72">
        <v>3896</v>
      </c>
      <c r="B204" s="70">
        <v>110</v>
      </c>
      <c r="C204" s="71">
        <v>1021</v>
      </c>
      <c r="D204" s="71">
        <v>259</v>
      </c>
      <c r="E204" s="71">
        <v>762</v>
      </c>
      <c r="F204" s="70">
        <v>153.15</v>
      </c>
      <c r="G204" s="71">
        <v>608.85</v>
      </c>
      <c r="H204" s="71">
        <v>608.85</v>
      </c>
      <c r="I204" s="71">
        <v>0</v>
      </c>
      <c r="J204" s="73">
        <f t="shared" si="6"/>
        <v>867.85</v>
      </c>
      <c r="K204" s="75">
        <f t="shared" si="7"/>
        <v>0.15</v>
      </c>
    </row>
    <row r="205" spans="1:11" hidden="1">
      <c r="A205" s="72">
        <v>3903</v>
      </c>
      <c r="B205" s="70">
        <v>115</v>
      </c>
      <c r="C205" s="71">
        <v>1076</v>
      </c>
      <c r="D205" s="71">
        <v>0</v>
      </c>
      <c r="E205" s="71">
        <v>1076</v>
      </c>
      <c r="F205" s="70">
        <v>161.4</v>
      </c>
      <c r="G205" s="71">
        <v>914.6</v>
      </c>
      <c r="H205" s="71">
        <v>914.6</v>
      </c>
      <c r="I205" s="71">
        <v>0</v>
      </c>
      <c r="J205" s="73">
        <f t="shared" si="6"/>
        <v>914.6</v>
      </c>
      <c r="K205" s="75">
        <f t="shared" si="7"/>
        <v>0.15</v>
      </c>
    </row>
    <row r="206" spans="1:11" hidden="1">
      <c r="A206" s="72">
        <v>3941</v>
      </c>
      <c r="B206" s="70">
        <v>222</v>
      </c>
      <c r="C206" s="71">
        <v>2188</v>
      </c>
      <c r="D206" s="71">
        <v>646</v>
      </c>
      <c r="E206" s="71">
        <v>1542</v>
      </c>
      <c r="F206" s="70">
        <v>328.2</v>
      </c>
      <c r="G206" s="71">
        <v>1213.8</v>
      </c>
      <c r="H206" s="71">
        <v>1213.8</v>
      </c>
      <c r="I206" s="71">
        <v>0</v>
      </c>
      <c r="J206" s="73">
        <f t="shared" si="6"/>
        <v>1859.8</v>
      </c>
      <c r="K206" s="75">
        <f t="shared" si="7"/>
        <v>0.15</v>
      </c>
    </row>
    <row r="207" spans="1:11" hidden="1">
      <c r="A207" s="72">
        <v>3954</v>
      </c>
      <c r="B207" s="70">
        <v>24</v>
      </c>
      <c r="C207" s="71">
        <v>411.95</v>
      </c>
      <c r="D207" s="71">
        <v>330.95</v>
      </c>
      <c r="E207" s="71">
        <v>81</v>
      </c>
      <c r="F207" s="70">
        <v>70.03</v>
      </c>
      <c r="G207" s="71">
        <v>10.97</v>
      </c>
      <c r="H207" s="71">
        <v>10.97</v>
      </c>
      <c r="I207" s="71">
        <v>0</v>
      </c>
      <c r="J207" s="73">
        <f t="shared" si="6"/>
        <v>341.92</v>
      </c>
      <c r="K207" s="75">
        <f t="shared" si="7"/>
        <v>0.16999635878140551</v>
      </c>
    </row>
    <row r="208" spans="1:11" hidden="1">
      <c r="A208" s="72">
        <v>3955</v>
      </c>
      <c r="B208" s="70">
        <v>154</v>
      </c>
      <c r="C208" s="71">
        <v>1422.97</v>
      </c>
      <c r="D208" s="71">
        <v>1315.97</v>
      </c>
      <c r="E208" s="71">
        <v>107</v>
      </c>
      <c r="F208" s="70">
        <v>213.45</v>
      </c>
      <c r="G208" s="71">
        <v>-106.45</v>
      </c>
      <c r="H208" s="71">
        <v>-106.45</v>
      </c>
      <c r="I208" s="71">
        <v>0</v>
      </c>
      <c r="J208" s="73">
        <f t="shared" si="6"/>
        <v>1209.52</v>
      </c>
      <c r="K208" s="75">
        <f t="shared" si="7"/>
        <v>0.15000316239976949</v>
      </c>
    </row>
    <row r="209" spans="1:11" hidden="1">
      <c r="A209" s="72">
        <v>3962</v>
      </c>
      <c r="B209" s="70">
        <v>372</v>
      </c>
      <c r="C209" s="71">
        <v>3949.97</v>
      </c>
      <c r="D209" s="71">
        <v>2794.97</v>
      </c>
      <c r="E209" s="71">
        <v>1155</v>
      </c>
      <c r="F209" s="70">
        <v>592.5</v>
      </c>
      <c r="G209" s="71">
        <v>562.5</v>
      </c>
      <c r="H209" s="71">
        <v>562.5</v>
      </c>
      <c r="I209" s="71">
        <v>0</v>
      </c>
      <c r="J209" s="73">
        <f t="shared" si="6"/>
        <v>3357.47</v>
      </c>
      <c r="K209" s="75">
        <f t="shared" si="7"/>
        <v>0.15000113924915887</v>
      </c>
    </row>
    <row r="210" spans="1:11" hidden="1">
      <c r="A210" s="72">
        <v>3995</v>
      </c>
      <c r="B210" s="70">
        <v>980</v>
      </c>
      <c r="C210" s="71">
        <v>9618.7999999999993</v>
      </c>
      <c r="D210" s="71">
        <v>2739.8</v>
      </c>
      <c r="E210" s="71">
        <v>6879</v>
      </c>
      <c r="F210" s="70">
        <v>1442.82</v>
      </c>
      <c r="G210" s="71">
        <v>5436.18</v>
      </c>
      <c r="H210" s="71">
        <v>5436.18</v>
      </c>
      <c r="I210" s="71">
        <v>0</v>
      </c>
      <c r="J210" s="73">
        <f t="shared" si="6"/>
        <v>8175.9800000000005</v>
      </c>
      <c r="K210" s="75">
        <f t="shared" si="7"/>
        <v>0.15</v>
      </c>
    </row>
    <row r="211" spans="1:11" hidden="1">
      <c r="A211" s="70">
        <v>5555</v>
      </c>
      <c r="C211" s="70">
        <v>3350</v>
      </c>
      <c r="D211" s="70">
        <v>1200</v>
      </c>
      <c r="F211" s="70">
        <v>502.6</v>
      </c>
      <c r="G211" s="70">
        <v>1647.4</v>
      </c>
      <c r="H211" s="70">
        <v>1647.4</v>
      </c>
      <c r="I211" s="71">
        <v>0</v>
      </c>
      <c r="J211" s="73">
        <f t="shared" si="6"/>
        <v>2847.4</v>
      </c>
      <c r="K211" s="75">
        <f t="shared" si="7"/>
        <v>0.15002985074626865</v>
      </c>
    </row>
  </sheetData>
  <sheetProtection algorithmName="SHA-512" hashValue="ElDoXWOGobxMy2xnhm8AR0GYqH8qHByEKQ2FeSeb8xFPPSdBV3cgAkZQXsVedPy0+m/1jzmz716J7MU/7xFbbA==" saltValue="aZholwGulB0xHGEYnhBgRQ==" spinCount="100000" sheet="1" objects="1" scenarios="1"/>
  <sortState ref="A2:J236">
    <sortCondition ref="A2:A236"/>
  </sortState>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558"/>
  <sheetViews>
    <sheetView workbookViewId="0">
      <selection activeCell="C8" sqref="C8"/>
    </sheetView>
  </sheetViews>
  <sheetFormatPr defaultRowHeight="18.75"/>
  <cols>
    <col min="1" max="1" width="10.28515625" style="28" bestFit="1" customWidth="1"/>
    <col min="2" max="2" width="7.85546875" style="59" customWidth="1"/>
    <col min="3" max="3" width="7.28515625" style="70" customWidth="1"/>
  </cols>
  <sheetData>
    <row r="1" spans="1:16">
      <c r="A1" s="27" t="s">
        <v>10</v>
      </c>
      <c r="B1" s="61"/>
    </row>
    <row r="2" spans="1:16" ht="15">
      <c r="A2" s="58">
        <v>1005</v>
      </c>
      <c r="B2" s="58"/>
      <c r="C2" s="72"/>
      <c r="D2" s="38" t="s">
        <v>42</v>
      </c>
      <c r="P2" s="25"/>
    </row>
    <row r="3" spans="1:16" ht="15">
      <c r="A3" s="58">
        <v>1007</v>
      </c>
      <c r="B3" s="58"/>
      <c r="C3" s="72"/>
      <c r="D3" s="38" t="s">
        <v>27</v>
      </c>
      <c r="P3" s="25"/>
    </row>
    <row r="4" spans="1:16" ht="15">
      <c r="A4" s="58">
        <v>1009</v>
      </c>
      <c r="B4" s="58"/>
      <c r="C4" s="72"/>
      <c r="P4" s="25"/>
    </row>
    <row r="5" spans="1:16" ht="15">
      <c r="A5" s="58">
        <v>1012</v>
      </c>
      <c r="B5" s="58"/>
      <c r="C5" s="72"/>
      <c r="P5" s="25"/>
    </row>
    <row r="6" spans="1:16" ht="15">
      <c r="A6" s="58">
        <v>1016</v>
      </c>
      <c r="B6" s="58"/>
      <c r="C6" s="72"/>
      <c r="P6" s="25"/>
    </row>
    <row r="7" spans="1:16" ht="15">
      <c r="A7" s="58">
        <v>1020</v>
      </c>
      <c r="B7" s="58"/>
      <c r="C7" s="72"/>
      <c r="P7" s="25"/>
    </row>
    <row r="8" spans="1:16" ht="15">
      <c r="A8" s="58">
        <v>1021</v>
      </c>
      <c r="B8" s="58"/>
      <c r="C8" s="72"/>
      <c r="P8" s="25"/>
    </row>
    <row r="9" spans="1:16" ht="15">
      <c r="A9" s="58">
        <v>1022</v>
      </c>
      <c r="B9" s="58"/>
      <c r="C9" s="72"/>
      <c r="P9" s="25"/>
    </row>
    <row r="10" spans="1:16" ht="15">
      <c r="A10" s="58">
        <v>1026</v>
      </c>
      <c r="B10" s="58"/>
      <c r="C10" s="72"/>
      <c r="P10" s="25"/>
    </row>
    <row r="11" spans="1:16" ht="15">
      <c r="A11" s="58">
        <v>1031</v>
      </c>
      <c r="B11" s="58"/>
      <c r="C11" s="72"/>
      <c r="P11" s="25"/>
    </row>
    <row r="12" spans="1:16" ht="15">
      <c r="A12" s="58">
        <v>1040</v>
      </c>
      <c r="B12" s="58"/>
      <c r="C12" s="72"/>
      <c r="P12" s="25"/>
    </row>
    <row r="13" spans="1:16" ht="15">
      <c r="A13" s="58">
        <v>1042</v>
      </c>
      <c r="B13" s="58"/>
      <c r="C13" s="72"/>
      <c r="P13" s="25"/>
    </row>
    <row r="14" spans="1:16" ht="15">
      <c r="A14" s="58">
        <v>1048</v>
      </c>
      <c r="B14" s="58"/>
      <c r="C14" s="72"/>
      <c r="P14" s="25"/>
    </row>
    <row r="15" spans="1:16" ht="15">
      <c r="A15" s="58">
        <v>1049</v>
      </c>
      <c r="B15" s="58"/>
      <c r="C15" s="72"/>
      <c r="P15" s="25"/>
    </row>
    <row r="16" spans="1:16" ht="15">
      <c r="A16" s="58">
        <v>1054</v>
      </c>
      <c r="B16" s="58"/>
      <c r="C16" s="72"/>
      <c r="P16" s="25"/>
    </row>
    <row r="17" spans="1:16" ht="15">
      <c r="A17" s="58">
        <v>1062</v>
      </c>
      <c r="B17" s="58"/>
      <c r="C17" s="72"/>
      <c r="P17" s="25"/>
    </row>
    <row r="18" spans="1:16" ht="15">
      <c r="A18" s="58">
        <v>1069</v>
      </c>
      <c r="B18" s="58"/>
      <c r="C18" s="72"/>
      <c r="P18" s="25"/>
    </row>
    <row r="19" spans="1:16" ht="15">
      <c r="A19" s="58">
        <v>1071</v>
      </c>
      <c r="B19" s="58"/>
      <c r="C19" s="72"/>
      <c r="P19" s="25"/>
    </row>
    <row r="20" spans="1:16" ht="15">
      <c r="A20" s="58">
        <v>1078</v>
      </c>
      <c r="B20" s="58"/>
      <c r="C20" s="72"/>
      <c r="P20" s="25"/>
    </row>
    <row r="21" spans="1:16" ht="15">
      <c r="A21" s="58">
        <v>1080</v>
      </c>
      <c r="B21" s="58"/>
      <c r="C21" s="72"/>
      <c r="P21" s="25"/>
    </row>
    <row r="22" spans="1:16" ht="15">
      <c r="A22" s="58">
        <v>1082</v>
      </c>
      <c r="B22" s="58"/>
      <c r="C22" s="72"/>
      <c r="P22" s="25"/>
    </row>
    <row r="23" spans="1:16" ht="15">
      <c r="A23" s="58">
        <v>1085</v>
      </c>
      <c r="B23" s="58"/>
      <c r="C23" s="72"/>
      <c r="P23" s="25"/>
    </row>
    <row r="24" spans="1:16" ht="15">
      <c r="A24" s="58">
        <v>1087</v>
      </c>
      <c r="B24" s="58"/>
      <c r="C24" s="72"/>
      <c r="P24" s="25"/>
    </row>
    <row r="25" spans="1:16" ht="15">
      <c r="A25" s="58">
        <v>1090</v>
      </c>
      <c r="B25" s="58"/>
      <c r="C25" s="72"/>
      <c r="P25" s="25"/>
    </row>
    <row r="26" spans="1:16" ht="15">
      <c r="A26" s="58">
        <v>1093</v>
      </c>
      <c r="B26" s="58"/>
      <c r="C26" s="72"/>
      <c r="P26" s="25"/>
    </row>
    <row r="27" spans="1:16" ht="15">
      <c r="A27" s="58">
        <v>1104</v>
      </c>
      <c r="B27" s="58"/>
      <c r="C27" s="72"/>
      <c r="P27" s="25"/>
    </row>
    <row r="28" spans="1:16" ht="15">
      <c r="A28" s="58">
        <v>1106</v>
      </c>
      <c r="B28" s="58"/>
      <c r="C28" s="72"/>
      <c r="P28" s="25"/>
    </row>
    <row r="29" spans="1:16" ht="15">
      <c r="A29" s="58">
        <v>1112</v>
      </c>
      <c r="B29" s="58"/>
      <c r="C29" s="72"/>
      <c r="P29" s="25"/>
    </row>
    <row r="30" spans="1:16" ht="15">
      <c r="A30" s="58">
        <v>1114</v>
      </c>
      <c r="B30" s="58"/>
      <c r="C30" s="72"/>
      <c r="P30" s="25"/>
    </row>
    <row r="31" spans="1:16" ht="15">
      <c r="A31" s="58">
        <v>1122</v>
      </c>
      <c r="B31" s="58"/>
      <c r="C31" s="72"/>
      <c r="P31" s="25"/>
    </row>
    <row r="32" spans="1:16" ht="15">
      <c r="A32" s="58">
        <v>1126</v>
      </c>
      <c r="B32" s="58"/>
      <c r="C32" s="72"/>
      <c r="P32" s="25"/>
    </row>
    <row r="33" spans="1:16" ht="15">
      <c r="A33" s="58">
        <v>1146</v>
      </c>
      <c r="B33" s="58"/>
      <c r="C33" s="72"/>
      <c r="P33" s="25"/>
    </row>
    <row r="34" spans="1:16" ht="15">
      <c r="A34" s="58">
        <v>1147</v>
      </c>
      <c r="B34" s="58"/>
      <c r="C34" s="72"/>
      <c r="P34" s="25"/>
    </row>
    <row r="35" spans="1:16" ht="15">
      <c r="A35" s="58">
        <v>1164</v>
      </c>
      <c r="B35" s="58"/>
      <c r="C35" s="72"/>
      <c r="P35" s="25"/>
    </row>
    <row r="36" spans="1:16" ht="15">
      <c r="A36" s="58">
        <v>1169</v>
      </c>
      <c r="B36" s="58"/>
      <c r="C36" s="72"/>
      <c r="P36" s="25"/>
    </row>
    <row r="37" spans="1:16" ht="15">
      <c r="A37" s="58">
        <v>1171</v>
      </c>
      <c r="B37" s="58"/>
      <c r="C37" s="72"/>
      <c r="P37" s="25"/>
    </row>
    <row r="38" spans="1:16" ht="15">
      <c r="A38" s="58">
        <v>1177</v>
      </c>
      <c r="B38" s="58"/>
      <c r="C38" s="72"/>
      <c r="P38" s="25"/>
    </row>
    <row r="39" spans="1:16" ht="15">
      <c r="A39" s="58">
        <v>1178</v>
      </c>
      <c r="B39" s="58"/>
      <c r="C39" s="72"/>
      <c r="P39" s="25"/>
    </row>
    <row r="40" spans="1:16" ht="15">
      <c r="A40" s="58">
        <v>1179</v>
      </c>
      <c r="B40" s="58"/>
      <c r="C40" s="72"/>
      <c r="P40" s="25"/>
    </row>
    <row r="41" spans="1:16" ht="15">
      <c r="A41" s="58">
        <v>1181</v>
      </c>
      <c r="B41" s="58"/>
      <c r="C41" s="72"/>
      <c r="P41" s="25"/>
    </row>
    <row r="42" spans="1:16" ht="15">
      <c r="A42" s="58">
        <v>1196</v>
      </c>
      <c r="B42" s="58"/>
      <c r="C42" s="72"/>
      <c r="P42" s="25"/>
    </row>
    <row r="43" spans="1:16" ht="15">
      <c r="A43" s="58">
        <v>1204</v>
      </c>
      <c r="B43" s="58"/>
      <c r="C43" s="72"/>
      <c r="P43" s="25"/>
    </row>
    <row r="44" spans="1:16" ht="15">
      <c r="A44" s="58">
        <v>1206</v>
      </c>
      <c r="B44" s="58"/>
      <c r="C44" s="72"/>
      <c r="P44" s="25"/>
    </row>
    <row r="45" spans="1:16" ht="15">
      <c r="A45" s="58">
        <v>1207</v>
      </c>
      <c r="B45" s="58"/>
      <c r="C45" s="72"/>
      <c r="P45" s="25"/>
    </row>
    <row r="46" spans="1:16" ht="15">
      <c r="A46" s="58">
        <v>1211</v>
      </c>
      <c r="B46" s="58"/>
      <c r="C46" s="72"/>
      <c r="P46" s="25"/>
    </row>
    <row r="47" spans="1:16" ht="15">
      <c r="A47" s="58">
        <v>1216</v>
      </c>
      <c r="B47" s="58"/>
      <c r="C47" s="72"/>
      <c r="P47" s="25"/>
    </row>
    <row r="48" spans="1:16" ht="15">
      <c r="A48" s="58">
        <v>1217</v>
      </c>
      <c r="B48" s="58"/>
      <c r="C48" s="72"/>
      <c r="P48" s="25"/>
    </row>
    <row r="49" spans="1:16" ht="15">
      <c r="A49" s="58">
        <v>1222</v>
      </c>
      <c r="B49" s="58"/>
      <c r="C49" s="72"/>
      <c r="P49" s="25"/>
    </row>
    <row r="50" spans="1:16" ht="15">
      <c r="A50" s="58">
        <v>1228</v>
      </c>
      <c r="B50" s="58"/>
      <c r="C50" s="72"/>
      <c r="P50" s="25"/>
    </row>
    <row r="51" spans="1:16" ht="15">
      <c r="A51" s="58">
        <v>1240</v>
      </c>
      <c r="B51" s="58"/>
      <c r="C51" s="72"/>
      <c r="P51" s="25"/>
    </row>
    <row r="52" spans="1:16" ht="15">
      <c r="A52" s="58">
        <v>1245</v>
      </c>
      <c r="B52" s="58"/>
      <c r="C52" s="72"/>
      <c r="P52" s="25"/>
    </row>
    <row r="53" spans="1:16" ht="15">
      <c r="A53" s="58">
        <v>1246</v>
      </c>
      <c r="B53" s="58"/>
      <c r="C53" s="72"/>
      <c r="P53" s="25"/>
    </row>
    <row r="54" spans="1:16" ht="15">
      <c r="A54" s="58">
        <v>1247</v>
      </c>
      <c r="B54" s="58"/>
      <c r="C54" s="72"/>
      <c r="P54" s="25"/>
    </row>
    <row r="55" spans="1:16" ht="15">
      <c r="A55" s="58">
        <v>1250</v>
      </c>
      <c r="B55" s="58"/>
      <c r="C55" s="72"/>
      <c r="P55" s="25"/>
    </row>
    <row r="56" spans="1:16" ht="15">
      <c r="A56" s="58">
        <v>1258</v>
      </c>
      <c r="B56" s="58"/>
      <c r="C56" s="72"/>
      <c r="P56" s="25"/>
    </row>
    <row r="57" spans="1:16" ht="15">
      <c r="A57" s="58">
        <v>1267</v>
      </c>
      <c r="B57" s="58"/>
      <c r="C57" s="72"/>
      <c r="P57" s="25"/>
    </row>
    <row r="58" spans="1:16" ht="15">
      <c r="A58" s="58">
        <v>1271</v>
      </c>
      <c r="B58" s="58"/>
      <c r="C58" s="72"/>
      <c r="P58" s="25"/>
    </row>
    <row r="59" spans="1:16" ht="15">
      <c r="A59" s="58">
        <v>1279</v>
      </c>
      <c r="B59" s="58"/>
      <c r="C59" s="72"/>
      <c r="P59" s="25"/>
    </row>
    <row r="60" spans="1:16" ht="15">
      <c r="A60" s="58">
        <v>1281</v>
      </c>
      <c r="B60" s="58"/>
      <c r="C60" s="72"/>
      <c r="P60" s="25"/>
    </row>
    <row r="61" spans="1:16" ht="15">
      <c r="A61" s="58">
        <v>1285</v>
      </c>
      <c r="B61" s="58"/>
      <c r="C61" s="72"/>
      <c r="P61" s="25"/>
    </row>
    <row r="62" spans="1:16" ht="15">
      <c r="A62" s="58">
        <v>1309</v>
      </c>
      <c r="B62" s="58"/>
      <c r="C62" s="72"/>
      <c r="P62" s="25"/>
    </row>
    <row r="63" spans="1:16" ht="15">
      <c r="A63" s="58">
        <v>1318</v>
      </c>
      <c r="B63" s="58"/>
      <c r="C63" s="72"/>
      <c r="P63" s="25"/>
    </row>
    <row r="64" spans="1:16" ht="15">
      <c r="A64" s="58">
        <v>1319</v>
      </c>
      <c r="B64" s="58"/>
      <c r="C64" s="72"/>
      <c r="P64" s="25"/>
    </row>
    <row r="65" spans="1:16" ht="15">
      <c r="A65" s="58">
        <v>1322</v>
      </c>
      <c r="B65" s="58"/>
      <c r="C65" s="72"/>
      <c r="P65" s="25"/>
    </row>
    <row r="66" spans="1:16" ht="15">
      <c r="A66" s="58">
        <v>1323</v>
      </c>
      <c r="B66" s="58"/>
      <c r="C66" s="72"/>
      <c r="P66" s="25"/>
    </row>
    <row r="67" spans="1:16" ht="15">
      <c r="A67" s="58">
        <v>1325</v>
      </c>
      <c r="B67" s="58"/>
      <c r="C67" s="72"/>
      <c r="P67" s="25"/>
    </row>
    <row r="68" spans="1:16" ht="15">
      <c r="A68" s="58">
        <v>1331</v>
      </c>
      <c r="B68" s="58"/>
      <c r="C68" s="72"/>
      <c r="P68" s="25"/>
    </row>
    <row r="69" spans="1:16" ht="15">
      <c r="A69" s="58">
        <v>1332</v>
      </c>
      <c r="B69" s="58"/>
      <c r="C69" s="72"/>
      <c r="P69" s="25"/>
    </row>
    <row r="70" spans="1:16" ht="15">
      <c r="A70" s="58">
        <v>1341</v>
      </c>
      <c r="B70" s="58"/>
      <c r="C70" s="72"/>
      <c r="P70" s="25"/>
    </row>
    <row r="71" spans="1:16" ht="15">
      <c r="A71" s="58">
        <v>1347</v>
      </c>
      <c r="B71" s="58"/>
      <c r="C71" s="72"/>
      <c r="P71" s="25"/>
    </row>
    <row r="72" spans="1:16" ht="15">
      <c r="A72" s="72">
        <v>1350</v>
      </c>
      <c r="B72" s="58"/>
      <c r="C72" s="72"/>
      <c r="P72" s="25"/>
    </row>
    <row r="73" spans="1:16" ht="15">
      <c r="A73" s="58">
        <v>1365</v>
      </c>
      <c r="B73" s="58"/>
      <c r="C73" s="72"/>
      <c r="P73" s="25"/>
    </row>
    <row r="74" spans="1:16" ht="15">
      <c r="A74" s="58">
        <v>1372</v>
      </c>
      <c r="B74" s="58"/>
      <c r="C74" s="72"/>
      <c r="P74" s="25"/>
    </row>
    <row r="75" spans="1:16" ht="15">
      <c r="A75" s="58">
        <v>1391</v>
      </c>
      <c r="B75" s="58"/>
      <c r="C75" s="72"/>
      <c r="P75" s="25"/>
    </row>
    <row r="76" spans="1:16" ht="15">
      <c r="A76" s="58">
        <v>1395</v>
      </c>
      <c r="B76" s="58"/>
      <c r="C76" s="72"/>
      <c r="P76" s="25"/>
    </row>
    <row r="77" spans="1:16" ht="15">
      <c r="A77" s="58">
        <v>1396</v>
      </c>
      <c r="B77" s="58"/>
      <c r="C77" s="72"/>
      <c r="P77" s="25"/>
    </row>
    <row r="78" spans="1:16" ht="15">
      <c r="A78" s="58">
        <v>1397</v>
      </c>
      <c r="B78" s="58"/>
      <c r="C78" s="72"/>
      <c r="P78" s="25"/>
    </row>
    <row r="79" spans="1:16" ht="15">
      <c r="A79" s="58">
        <v>1400</v>
      </c>
      <c r="B79" s="58"/>
      <c r="C79" s="72"/>
      <c r="P79" s="25"/>
    </row>
    <row r="80" spans="1:16" ht="15">
      <c r="A80" s="58">
        <v>1402</v>
      </c>
      <c r="B80" s="58"/>
      <c r="C80" s="72"/>
      <c r="P80" s="25"/>
    </row>
    <row r="81" spans="1:16" ht="15">
      <c r="A81" s="58">
        <v>1410</v>
      </c>
      <c r="B81" s="58"/>
      <c r="C81" s="72"/>
      <c r="P81" s="25"/>
    </row>
    <row r="82" spans="1:16" ht="15">
      <c r="A82" s="58">
        <v>1422</v>
      </c>
      <c r="B82" s="58"/>
      <c r="C82" s="72"/>
      <c r="P82" s="25"/>
    </row>
    <row r="83" spans="1:16" ht="15">
      <c r="A83" s="58">
        <v>1440</v>
      </c>
      <c r="B83" s="58"/>
      <c r="C83" s="72"/>
      <c r="P83" s="25"/>
    </row>
    <row r="84" spans="1:16" ht="15">
      <c r="A84" s="58">
        <v>1450</v>
      </c>
      <c r="B84" s="58"/>
      <c r="C84" s="72"/>
      <c r="P84" s="25"/>
    </row>
    <row r="85" spans="1:16" ht="15">
      <c r="A85" s="58">
        <v>1472</v>
      </c>
      <c r="B85" s="58"/>
      <c r="C85" s="72"/>
      <c r="P85" s="25"/>
    </row>
    <row r="86" spans="1:16" ht="15">
      <c r="A86" s="58">
        <v>1479</v>
      </c>
      <c r="B86" s="58"/>
      <c r="C86" s="72"/>
      <c r="P86" s="25"/>
    </row>
    <row r="87" spans="1:16" ht="15">
      <c r="A87" s="58">
        <v>1484</v>
      </c>
      <c r="B87" s="58"/>
      <c r="C87" s="72"/>
      <c r="P87" s="25"/>
    </row>
    <row r="88" spans="1:16" ht="15">
      <c r="A88" s="58">
        <v>1510</v>
      </c>
      <c r="B88" s="58"/>
      <c r="C88" s="72"/>
      <c r="P88" s="25"/>
    </row>
    <row r="89" spans="1:16" ht="15">
      <c r="A89" s="58">
        <v>1511</v>
      </c>
      <c r="B89" s="58"/>
      <c r="C89" s="72"/>
      <c r="P89" s="25"/>
    </row>
    <row r="90" spans="1:16" ht="15">
      <c r="A90" s="58">
        <v>1512</v>
      </c>
      <c r="B90" s="58"/>
      <c r="C90" s="72"/>
      <c r="P90" s="25"/>
    </row>
    <row r="91" spans="1:16" ht="15">
      <c r="A91" s="58">
        <v>1540</v>
      </c>
      <c r="B91" s="58"/>
      <c r="C91" s="72"/>
      <c r="P91" s="25"/>
    </row>
    <row r="92" spans="1:16" ht="15">
      <c r="A92" s="58">
        <v>1548</v>
      </c>
      <c r="B92" s="58"/>
      <c r="C92" s="72"/>
      <c r="P92" s="25"/>
    </row>
    <row r="93" spans="1:16" ht="15">
      <c r="A93" s="72">
        <v>1550</v>
      </c>
      <c r="B93" s="58"/>
      <c r="C93" s="72"/>
      <c r="P93" s="25"/>
    </row>
    <row r="94" spans="1:16" ht="15">
      <c r="A94" s="58">
        <v>1551</v>
      </c>
      <c r="B94" s="58"/>
      <c r="C94" s="72"/>
      <c r="P94" s="25"/>
    </row>
    <row r="95" spans="1:16" ht="15">
      <c r="A95" s="58">
        <v>1582</v>
      </c>
      <c r="B95" s="58"/>
      <c r="C95" s="72"/>
      <c r="P95" s="25"/>
    </row>
    <row r="96" spans="1:16" ht="15">
      <c r="A96" s="58">
        <v>1596</v>
      </c>
      <c r="B96" s="58"/>
      <c r="C96" s="72"/>
      <c r="P96" s="25"/>
    </row>
    <row r="97" spans="1:16" ht="15">
      <c r="A97" s="58">
        <v>1626</v>
      </c>
      <c r="B97" s="58"/>
      <c r="C97" s="72"/>
      <c r="P97" s="25"/>
    </row>
    <row r="98" spans="1:16" ht="15">
      <c r="A98" s="58">
        <v>1628</v>
      </c>
      <c r="B98" s="58"/>
      <c r="C98" s="72"/>
      <c r="P98" s="25"/>
    </row>
    <row r="99" spans="1:16" ht="15">
      <c r="A99" s="58">
        <v>1632</v>
      </c>
      <c r="B99" s="58"/>
      <c r="C99" s="72"/>
      <c r="P99" s="25"/>
    </row>
    <row r="100" spans="1:16" ht="15">
      <c r="A100" s="58">
        <v>1643</v>
      </c>
      <c r="B100" s="58"/>
      <c r="C100" s="72"/>
      <c r="P100" s="25"/>
    </row>
    <row r="101" spans="1:16" ht="15">
      <c r="A101" s="58">
        <v>1644</v>
      </c>
      <c r="B101" s="58"/>
      <c r="C101" s="72"/>
      <c r="P101" s="25"/>
    </row>
    <row r="102" spans="1:16" ht="15">
      <c r="A102" s="58">
        <v>1659</v>
      </c>
      <c r="B102" s="58"/>
      <c r="C102" s="72"/>
      <c r="P102" s="25"/>
    </row>
    <row r="103" spans="1:16" ht="15">
      <c r="A103" s="58">
        <v>1671</v>
      </c>
      <c r="B103" s="58"/>
      <c r="C103" s="72"/>
      <c r="P103" s="25"/>
    </row>
    <row r="104" spans="1:16" ht="15">
      <c r="A104" s="58">
        <v>1687</v>
      </c>
      <c r="B104" s="58"/>
      <c r="C104" s="72"/>
      <c r="P104" s="25"/>
    </row>
    <row r="105" spans="1:16" ht="15">
      <c r="A105" s="58">
        <v>1698</v>
      </c>
      <c r="B105" s="58"/>
      <c r="C105" s="72"/>
      <c r="P105" s="25"/>
    </row>
    <row r="106" spans="1:16" ht="15">
      <c r="A106" s="58">
        <v>1720</v>
      </c>
      <c r="B106" s="58"/>
      <c r="C106" s="72"/>
      <c r="P106" s="25"/>
    </row>
    <row r="107" spans="1:16" ht="15">
      <c r="A107" s="58">
        <v>1745</v>
      </c>
      <c r="B107" s="58"/>
      <c r="C107" s="72"/>
      <c r="P107" s="25"/>
    </row>
    <row r="108" spans="1:16" ht="15">
      <c r="A108" s="58">
        <v>1751</v>
      </c>
      <c r="B108" s="58"/>
      <c r="C108" s="72"/>
      <c r="P108" s="25"/>
    </row>
    <row r="109" spans="1:16" ht="15">
      <c r="A109" s="58">
        <v>1754</v>
      </c>
      <c r="B109" s="58"/>
      <c r="C109" s="72"/>
      <c r="P109" s="25"/>
    </row>
    <row r="110" spans="1:16" ht="15">
      <c r="A110" s="58">
        <v>1756</v>
      </c>
      <c r="B110" s="58"/>
      <c r="C110" s="72"/>
      <c r="P110" s="25"/>
    </row>
    <row r="111" spans="1:16" ht="15">
      <c r="A111" s="58">
        <v>1758</v>
      </c>
      <c r="B111" s="58"/>
      <c r="C111" s="72"/>
      <c r="P111" s="25"/>
    </row>
    <row r="112" spans="1:16" ht="15">
      <c r="A112" s="58">
        <v>1767</v>
      </c>
      <c r="B112" s="58"/>
      <c r="C112" s="72"/>
      <c r="P112" s="25"/>
    </row>
    <row r="113" spans="1:16" ht="15">
      <c r="A113" s="58">
        <v>1808</v>
      </c>
      <c r="B113" s="58"/>
      <c r="C113" s="72"/>
      <c r="P113" s="25"/>
    </row>
    <row r="114" spans="1:16" ht="15">
      <c r="A114" s="58">
        <v>1815</v>
      </c>
      <c r="B114" s="58"/>
      <c r="C114" s="72"/>
      <c r="P114" s="25"/>
    </row>
    <row r="115" spans="1:16" ht="15">
      <c r="A115" s="58">
        <v>1830</v>
      </c>
      <c r="B115" s="58"/>
      <c r="C115" s="72"/>
      <c r="P115" s="25"/>
    </row>
    <row r="116" spans="1:16" ht="15">
      <c r="A116" s="58">
        <v>1831</v>
      </c>
      <c r="B116" s="58"/>
      <c r="C116" s="72"/>
      <c r="P116" s="25"/>
    </row>
    <row r="117" spans="1:16" ht="15">
      <c r="A117" s="58">
        <v>1898</v>
      </c>
      <c r="B117" s="58"/>
      <c r="C117" s="72"/>
      <c r="P117" s="25"/>
    </row>
    <row r="118" spans="1:16" ht="15">
      <c r="A118" s="58">
        <v>1912</v>
      </c>
      <c r="B118" s="58"/>
      <c r="C118" s="72"/>
      <c r="P118" s="25"/>
    </row>
    <row r="119" spans="1:16" ht="15">
      <c r="A119" s="58">
        <v>1918</v>
      </c>
      <c r="B119" s="58"/>
      <c r="C119" s="72"/>
      <c r="P119" s="25"/>
    </row>
    <row r="120" spans="1:16" ht="15">
      <c r="A120" s="58">
        <v>1932</v>
      </c>
      <c r="B120" s="58"/>
      <c r="C120" s="72"/>
      <c r="P120" s="25"/>
    </row>
    <row r="121" spans="1:16" ht="15">
      <c r="A121" s="58">
        <v>1944</v>
      </c>
      <c r="B121" s="58"/>
      <c r="C121" s="72"/>
      <c r="P121" s="25"/>
    </row>
    <row r="122" spans="1:16" ht="15">
      <c r="A122" s="58">
        <v>1947</v>
      </c>
      <c r="B122" s="58"/>
      <c r="C122" s="72"/>
      <c r="P122" s="25"/>
    </row>
    <row r="123" spans="1:16" ht="15">
      <c r="A123" s="58">
        <v>1948</v>
      </c>
      <c r="B123" s="58"/>
      <c r="C123" s="72"/>
      <c r="P123" s="25"/>
    </row>
    <row r="124" spans="1:16" ht="15">
      <c r="A124" s="58">
        <v>1975</v>
      </c>
      <c r="B124" s="58"/>
      <c r="C124" s="72"/>
      <c r="P124" s="25"/>
    </row>
    <row r="125" spans="1:16" ht="15">
      <c r="A125" s="58">
        <v>1980</v>
      </c>
      <c r="B125" s="58"/>
      <c r="C125" s="72"/>
      <c r="P125" s="25"/>
    </row>
    <row r="126" spans="1:16" ht="15">
      <c r="A126" s="58">
        <v>1985</v>
      </c>
      <c r="B126" s="58"/>
      <c r="C126" s="72"/>
      <c r="P126" s="25"/>
    </row>
    <row r="127" spans="1:16" ht="15">
      <c r="A127" s="58">
        <v>1989</v>
      </c>
      <c r="B127" s="58"/>
      <c r="C127" s="72"/>
      <c r="P127" s="25"/>
    </row>
    <row r="128" spans="1:16" ht="15">
      <c r="A128" s="58">
        <v>2004</v>
      </c>
      <c r="B128" s="58"/>
      <c r="C128" s="72"/>
      <c r="P128" s="25"/>
    </row>
    <row r="129" spans="1:16" ht="15">
      <c r="A129" s="58">
        <v>2005</v>
      </c>
      <c r="B129" s="58"/>
      <c r="C129" s="72"/>
      <c r="P129" s="25"/>
    </row>
    <row r="130" spans="1:16" ht="15">
      <c r="A130" s="58">
        <v>2021</v>
      </c>
      <c r="B130" s="58"/>
      <c r="C130" s="72"/>
      <c r="P130" s="25"/>
    </row>
    <row r="131" spans="1:16" ht="15">
      <c r="A131" s="58">
        <v>2026</v>
      </c>
      <c r="B131" s="58"/>
      <c r="C131" s="72"/>
      <c r="P131" s="25"/>
    </row>
    <row r="132" spans="1:16" ht="15">
      <c r="A132" s="58">
        <v>2027</v>
      </c>
      <c r="B132" s="58"/>
      <c r="C132" s="72"/>
      <c r="P132" s="25"/>
    </row>
    <row r="133" spans="1:16" ht="15">
      <c r="A133" s="58">
        <v>2028</v>
      </c>
      <c r="B133" s="58"/>
      <c r="C133" s="72"/>
      <c r="P133" s="25"/>
    </row>
    <row r="134" spans="1:16" ht="15">
      <c r="A134" s="58">
        <v>2046</v>
      </c>
      <c r="B134" s="58"/>
      <c r="C134" s="72"/>
      <c r="P134" s="25"/>
    </row>
    <row r="135" spans="1:16" ht="15">
      <c r="A135" s="58">
        <v>2048</v>
      </c>
      <c r="B135" s="58"/>
      <c r="C135" s="72"/>
      <c r="P135" s="25"/>
    </row>
    <row r="136" spans="1:16" ht="15">
      <c r="A136" s="58">
        <v>2051</v>
      </c>
      <c r="B136" s="58"/>
      <c r="C136" s="72"/>
      <c r="P136" s="25"/>
    </row>
    <row r="137" spans="1:16" ht="15">
      <c r="A137" s="58">
        <v>2053</v>
      </c>
      <c r="B137" s="58"/>
      <c r="C137" s="72"/>
      <c r="P137" s="25"/>
    </row>
    <row r="138" spans="1:16" ht="15">
      <c r="A138" s="58">
        <v>2057</v>
      </c>
      <c r="B138" s="58"/>
      <c r="C138" s="72"/>
      <c r="P138" s="25"/>
    </row>
    <row r="139" spans="1:16" ht="15">
      <c r="A139" s="58">
        <v>2060</v>
      </c>
      <c r="B139" s="58"/>
      <c r="C139" s="72"/>
      <c r="P139" s="25"/>
    </row>
    <row r="140" spans="1:16" ht="15">
      <c r="A140" s="58">
        <v>2061</v>
      </c>
      <c r="B140" s="58"/>
      <c r="C140" s="72"/>
      <c r="P140" s="25"/>
    </row>
    <row r="141" spans="1:16" ht="15">
      <c r="A141" s="58">
        <v>2063</v>
      </c>
      <c r="B141" s="58"/>
      <c r="C141" s="72"/>
      <c r="P141" s="25"/>
    </row>
    <row r="142" spans="1:16" ht="15">
      <c r="A142" s="58">
        <v>2074</v>
      </c>
      <c r="B142" s="58"/>
      <c r="C142" s="72"/>
      <c r="P142" s="25"/>
    </row>
    <row r="143" spans="1:16" ht="15">
      <c r="A143" s="58">
        <v>2077</v>
      </c>
      <c r="B143" s="58"/>
      <c r="C143" s="72"/>
      <c r="P143" s="25"/>
    </row>
    <row r="144" spans="1:16" ht="15">
      <c r="A144" s="58">
        <v>2086</v>
      </c>
      <c r="B144" s="58"/>
      <c r="C144" s="72"/>
      <c r="P144" s="25"/>
    </row>
    <row r="145" spans="1:16" ht="15">
      <c r="A145" s="58">
        <v>2092</v>
      </c>
      <c r="B145" s="58"/>
      <c r="C145" s="72"/>
      <c r="P145" s="25"/>
    </row>
    <row r="146" spans="1:16" ht="15">
      <c r="A146" s="58">
        <v>2101</v>
      </c>
      <c r="B146" s="58"/>
      <c r="C146" s="72"/>
      <c r="P146" s="25"/>
    </row>
    <row r="147" spans="1:16" ht="15">
      <c r="A147" s="58">
        <v>2104</v>
      </c>
      <c r="B147" s="58"/>
      <c r="C147" s="72"/>
      <c r="P147" s="25"/>
    </row>
    <row r="148" spans="1:16" ht="15">
      <c r="A148" s="58">
        <v>2105</v>
      </c>
      <c r="B148" s="58"/>
      <c r="C148" s="72"/>
      <c r="P148" s="25"/>
    </row>
    <row r="149" spans="1:16" ht="15">
      <c r="A149" s="58">
        <v>2106</v>
      </c>
      <c r="B149" s="58"/>
      <c r="C149" s="72"/>
      <c r="P149" s="25"/>
    </row>
    <row r="150" spans="1:16" ht="15">
      <c r="A150" s="58">
        <v>2113</v>
      </c>
      <c r="B150" s="58"/>
      <c r="C150" s="72"/>
      <c r="P150" s="25"/>
    </row>
    <row r="151" spans="1:16" ht="15">
      <c r="A151" s="58">
        <v>2116</v>
      </c>
      <c r="B151" s="58"/>
      <c r="C151" s="72"/>
      <c r="P151" s="25"/>
    </row>
    <row r="152" spans="1:16" ht="15">
      <c r="A152" s="58">
        <v>2124</v>
      </c>
      <c r="B152" s="58"/>
      <c r="C152" s="72"/>
      <c r="P152" s="25"/>
    </row>
    <row r="153" spans="1:16" ht="15">
      <c r="A153" s="58">
        <v>2133</v>
      </c>
      <c r="B153" s="58"/>
      <c r="C153" s="72"/>
      <c r="P153" s="25"/>
    </row>
    <row r="154" spans="1:16" ht="15">
      <c r="A154" s="58">
        <v>2153</v>
      </c>
      <c r="B154" s="58"/>
      <c r="C154" s="72"/>
      <c r="P154" s="25"/>
    </row>
    <row r="155" spans="1:16" ht="15">
      <c r="A155" s="58">
        <v>2170</v>
      </c>
      <c r="B155" s="58"/>
      <c r="C155" s="72"/>
      <c r="P155" s="25"/>
    </row>
    <row r="156" spans="1:16" ht="15">
      <c r="A156" s="58">
        <v>2171</v>
      </c>
      <c r="B156" s="58"/>
      <c r="C156" s="72"/>
      <c r="P156" s="25"/>
    </row>
    <row r="157" spans="1:16" ht="15">
      <c r="A157" s="58">
        <v>2176</v>
      </c>
      <c r="B157" s="58"/>
      <c r="C157" s="72"/>
      <c r="P157" s="25"/>
    </row>
    <row r="158" spans="1:16" ht="15">
      <c r="A158" s="58">
        <v>2181</v>
      </c>
      <c r="B158" s="58"/>
      <c r="C158" s="72"/>
      <c r="P158" s="25"/>
    </row>
    <row r="159" spans="1:16" ht="15">
      <c r="A159" s="58">
        <v>2191</v>
      </c>
      <c r="B159" s="58"/>
      <c r="C159" s="72"/>
      <c r="P159" s="25"/>
    </row>
    <row r="160" spans="1:16" ht="15">
      <c r="A160" s="58">
        <v>2193</v>
      </c>
      <c r="B160" s="58"/>
      <c r="C160" s="72"/>
      <c r="P160" s="25"/>
    </row>
    <row r="161" spans="1:16" ht="15">
      <c r="A161" s="58">
        <v>2213</v>
      </c>
      <c r="B161" s="58"/>
      <c r="C161" s="72"/>
      <c r="P161" s="25"/>
    </row>
    <row r="162" spans="1:16" ht="15">
      <c r="A162" s="58">
        <v>2219</v>
      </c>
      <c r="B162" s="58"/>
      <c r="C162" s="72"/>
      <c r="P162" s="25"/>
    </row>
    <row r="163" spans="1:16" ht="15">
      <c r="A163" s="58">
        <v>2230</v>
      </c>
      <c r="B163" s="58"/>
      <c r="C163" s="72"/>
      <c r="P163" s="25"/>
    </row>
    <row r="164" spans="1:16" ht="15">
      <c r="A164" s="58">
        <v>2243</v>
      </c>
      <c r="B164" s="58"/>
      <c r="C164" s="72"/>
      <c r="P164" s="25"/>
    </row>
    <row r="165" spans="1:16" ht="15">
      <c r="A165" s="58">
        <v>2246</v>
      </c>
      <c r="B165" s="58"/>
      <c r="C165" s="72"/>
      <c r="P165" s="25"/>
    </row>
    <row r="166" spans="1:16" ht="15">
      <c r="A166" s="58">
        <v>2280</v>
      </c>
      <c r="B166" s="58"/>
      <c r="C166" s="72"/>
      <c r="P166" s="25"/>
    </row>
    <row r="167" spans="1:16" ht="15">
      <c r="A167" s="58">
        <v>2281</v>
      </c>
      <c r="B167" s="58"/>
      <c r="C167" s="72"/>
      <c r="P167" s="25"/>
    </row>
    <row r="168" spans="1:16" ht="15">
      <c r="A168" s="58">
        <v>2284</v>
      </c>
      <c r="B168" s="58"/>
      <c r="C168" s="72"/>
      <c r="P168" s="25"/>
    </row>
    <row r="169" spans="1:16" ht="15">
      <c r="A169" s="58">
        <v>2321</v>
      </c>
      <c r="B169" s="58"/>
      <c r="C169" s="72"/>
      <c r="P169" s="25"/>
    </row>
    <row r="170" spans="1:16" ht="15">
      <c r="A170" s="58">
        <v>2335</v>
      </c>
      <c r="B170" s="58"/>
      <c r="C170" s="72"/>
      <c r="P170" s="25"/>
    </row>
    <row r="171" spans="1:16" ht="15">
      <c r="A171" s="58">
        <v>2358</v>
      </c>
      <c r="B171" s="58"/>
      <c r="C171" s="72"/>
      <c r="P171" s="25"/>
    </row>
    <row r="172" spans="1:16" ht="15">
      <c r="A172" s="58">
        <v>2399</v>
      </c>
      <c r="B172" s="58"/>
      <c r="C172" s="72"/>
      <c r="P172" s="25"/>
    </row>
    <row r="173" spans="1:16" ht="15">
      <c r="A173" s="58">
        <v>2423</v>
      </c>
      <c r="B173" s="58"/>
      <c r="C173" s="72"/>
      <c r="P173" s="25"/>
    </row>
    <row r="174" spans="1:16" ht="15">
      <c r="A174" s="58">
        <v>2432</v>
      </c>
      <c r="B174" s="58"/>
      <c r="C174" s="72"/>
      <c r="P174" s="25"/>
    </row>
    <row r="175" spans="1:16" ht="15">
      <c r="A175" s="58">
        <v>2433</v>
      </c>
      <c r="B175" s="58"/>
      <c r="C175" s="72"/>
      <c r="P175" s="25"/>
    </row>
    <row r="176" spans="1:16" ht="15">
      <c r="A176" s="58">
        <v>2434</v>
      </c>
      <c r="B176" s="58"/>
      <c r="C176" s="72"/>
      <c r="P176" s="25"/>
    </row>
    <row r="177" spans="1:16" ht="15">
      <c r="A177" s="58">
        <v>2448</v>
      </c>
      <c r="B177" s="58"/>
      <c r="C177" s="72"/>
      <c r="P177" s="25"/>
    </row>
    <row r="178" spans="1:16" ht="15">
      <c r="A178" s="58">
        <v>2540</v>
      </c>
      <c r="B178" s="58"/>
      <c r="C178" s="72"/>
      <c r="P178" s="25"/>
    </row>
    <row r="179" spans="1:16" ht="15">
      <c r="A179" s="58">
        <v>2565</v>
      </c>
      <c r="B179" s="58"/>
      <c r="C179" s="72"/>
      <c r="P179" s="25"/>
    </row>
    <row r="180" spans="1:16" ht="15">
      <c r="A180" s="58">
        <v>2718</v>
      </c>
      <c r="B180" s="58"/>
      <c r="C180" s="72"/>
      <c r="P180" s="25"/>
    </row>
    <row r="181" spans="1:16" ht="15">
      <c r="A181" s="58">
        <v>3002</v>
      </c>
      <c r="B181" s="58"/>
      <c r="C181" s="72"/>
      <c r="P181" s="25"/>
    </row>
    <row r="182" spans="1:16" ht="15">
      <c r="A182" s="58">
        <v>3008</v>
      </c>
      <c r="B182" s="58"/>
      <c r="C182" s="72"/>
      <c r="P182" s="25"/>
    </row>
    <row r="183" spans="1:16" ht="15">
      <c r="A183" s="58">
        <v>3009</v>
      </c>
      <c r="B183" s="58"/>
      <c r="C183" s="72"/>
      <c r="P183" s="25"/>
    </row>
    <row r="184" spans="1:16" ht="15">
      <c r="A184" s="58">
        <v>3010</v>
      </c>
      <c r="B184" s="58"/>
      <c r="C184" s="72"/>
      <c r="P184" s="25"/>
    </row>
    <row r="185" spans="1:16" ht="15">
      <c r="A185" s="58">
        <v>3011</v>
      </c>
      <c r="B185" s="58"/>
      <c r="C185" s="72"/>
      <c r="P185" s="25"/>
    </row>
    <row r="186" spans="1:16" ht="15">
      <c r="A186" s="58">
        <v>3014</v>
      </c>
      <c r="B186" s="58"/>
      <c r="C186" s="72"/>
      <c r="P186" s="25"/>
    </row>
    <row r="187" spans="1:16" ht="15">
      <c r="A187" s="58">
        <v>3020</v>
      </c>
      <c r="B187" s="58"/>
      <c r="C187" s="72"/>
      <c r="P187" s="25"/>
    </row>
    <row r="188" spans="1:16" ht="15">
      <c r="A188" s="58">
        <v>3035</v>
      </c>
      <c r="B188" s="58"/>
      <c r="C188" s="72"/>
      <c r="P188" s="25"/>
    </row>
    <row r="189" spans="1:16" ht="15">
      <c r="A189" s="58">
        <v>3038</v>
      </c>
      <c r="B189" s="58"/>
      <c r="C189" s="72"/>
      <c r="P189" s="25"/>
    </row>
    <row r="190" spans="1:16" ht="15">
      <c r="A190" s="58">
        <v>3050</v>
      </c>
      <c r="B190" s="58"/>
      <c r="C190" s="72"/>
      <c r="P190" s="25"/>
    </row>
    <row r="191" spans="1:16" ht="15">
      <c r="A191" s="58">
        <v>3051</v>
      </c>
      <c r="B191" s="58"/>
      <c r="C191" s="72"/>
      <c r="P191" s="25"/>
    </row>
    <row r="192" spans="1:16" ht="15">
      <c r="A192" s="58">
        <v>3065</v>
      </c>
      <c r="B192" s="58"/>
      <c r="C192" s="72"/>
      <c r="P192" s="25"/>
    </row>
    <row r="193" spans="1:16" ht="15">
      <c r="A193" s="58">
        <v>3074</v>
      </c>
      <c r="B193" s="58"/>
      <c r="C193" s="72"/>
      <c r="P193" s="25"/>
    </row>
    <row r="194" spans="1:16" ht="15">
      <c r="A194" s="58">
        <v>3084</v>
      </c>
      <c r="B194" s="58"/>
      <c r="C194" s="72"/>
      <c r="P194" s="25"/>
    </row>
    <row r="195" spans="1:16" ht="15">
      <c r="A195" s="58">
        <v>3106</v>
      </c>
      <c r="B195" s="58"/>
      <c r="C195" s="72"/>
      <c r="P195" s="25"/>
    </row>
    <row r="196" spans="1:16" ht="15">
      <c r="A196" s="58">
        <v>3150</v>
      </c>
      <c r="B196" s="58"/>
      <c r="C196" s="72"/>
      <c r="P196" s="25"/>
    </row>
    <row r="197" spans="1:16" ht="15">
      <c r="A197" s="58">
        <v>3157</v>
      </c>
      <c r="B197" s="58"/>
      <c r="C197" s="72"/>
      <c r="P197" s="25"/>
    </row>
    <row r="198" spans="1:16" ht="15">
      <c r="A198" s="58">
        <v>3180</v>
      </c>
      <c r="B198" s="58"/>
      <c r="C198" s="72"/>
      <c r="P198" s="25"/>
    </row>
    <row r="199" spans="1:16" ht="15">
      <c r="A199" s="58">
        <v>3185</v>
      </c>
      <c r="B199" s="58"/>
      <c r="C199" s="72"/>
      <c r="P199" s="25"/>
    </row>
    <row r="200" spans="1:16" ht="15">
      <c r="A200" s="58">
        <v>3188</v>
      </c>
      <c r="B200" s="58"/>
      <c r="C200" s="72"/>
      <c r="P200" s="25"/>
    </row>
    <row r="201" spans="1:16" ht="15">
      <c r="A201" s="58">
        <v>3202</v>
      </c>
      <c r="B201" s="58"/>
      <c r="C201" s="72"/>
      <c r="P201" s="25"/>
    </row>
    <row r="202" spans="1:16" ht="15">
      <c r="A202" s="58">
        <v>3203</v>
      </c>
      <c r="B202" s="58"/>
      <c r="C202" s="72"/>
      <c r="P202" s="25"/>
    </row>
    <row r="203" spans="1:16" ht="15">
      <c r="A203" s="58">
        <v>3208</v>
      </c>
      <c r="B203" s="58"/>
      <c r="C203" s="72"/>
      <c r="P203" s="25"/>
    </row>
    <row r="204" spans="1:16" ht="15">
      <c r="A204" s="58">
        <v>3213</v>
      </c>
      <c r="B204" s="58"/>
      <c r="C204" s="72"/>
      <c r="P204" s="25"/>
    </row>
    <row r="205" spans="1:16" ht="15">
      <c r="A205" s="58">
        <v>3222</v>
      </c>
      <c r="B205" s="58"/>
      <c r="C205" s="72"/>
      <c r="P205" s="25"/>
    </row>
    <row r="206" spans="1:16" ht="15">
      <c r="A206" s="58">
        <v>3224</v>
      </c>
      <c r="B206" s="58"/>
      <c r="C206" s="72"/>
      <c r="P206" s="25"/>
    </row>
    <row r="207" spans="1:16" ht="15">
      <c r="A207" s="58">
        <v>3225</v>
      </c>
      <c r="B207" s="58"/>
      <c r="C207" s="72"/>
      <c r="P207" s="25"/>
    </row>
    <row r="208" spans="1:16" ht="15">
      <c r="A208" s="58">
        <v>3241</v>
      </c>
      <c r="B208" s="58"/>
      <c r="C208" s="72"/>
      <c r="P208" s="25"/>
    </row>
    <row r="209" spans="1:16" ht="15">
      <c r="A209" s="58">
        <v>3252</v>
      </c>
      <c r="B209" s="58"/>
      <c r="C209" s="72"/>
      <c r="P209" s="25"/>
    </row>
    <row r="210" spans="1:16" ht="15">
      <c r="A210" s="58">
        <v>3272</v>
      </c>
      <c r="B210" s="58"/>
      <c r="C210" s="72"/>
      <c r="P210" s="25"/>
    </row>
    <row r="211" spans="1:16" ht="15">
      <c r="A211" s="58">
        <v>3283</v>
      </c>
      <c r="B211" s="58"/>
      <c r="P211" s="25"/>
    </row>
    <row r="212" spans="1:16" ht="15">
      <c r="A212" s="58">
        <v>3307</v>
      </c>
      <c r="B212" s="58"/>
      <c r="P212" s="25"/>
    </row>
    <row r="213" spans="1:16" ht="15">
      <c r="A213" s="58">
        <v>3321</v>
      </c>
      <c r="B213" s="58"/>
      <c r="P213" s="25"/>
    </row>
    <row r="214" spans="1:16" ht="15">
      <c r="A214" s="58">
        <v>3324</v>
      </c>
      <c r="B214" s="58"/>
      <c r="P214" s="25"/>
    </row>
    <row r="215" spans="1:16" ht="15">
      <c r="A215" s="58">
        <v>3327</v>
      </c>
      <c r="B215" s="58"/>
      <c r="P215" s="25"/>
    </row>
    <row r="216" spans="1:16" ht="15">
      <c r="A216" s="58">
        <v>3330</v>
      </c>
      <c r="B216" s="58"/>
      <c r="P216" s="25"/>
    </row>
    <row r="217" spans="1:16" ht="15">
      <c r="A217" s="58">
        <v>3335</v>
      </c>
      <c r="B217" s="58"/>
      <c r="P217" s="25"/>
    </row>
    <row r="218" spans="1:16" ht="15">
      <c r="A218" s="58">
        <v>3343</v>
      </c>
      <c r="B218" s="58"/>
      <c r="P218" s="25"/>
    </row>
    <row r="219" spans="1:16" ht="15">
      <c r="A219" s="58">
        <v>3345</v>
      </c>
      <c r="B219" s="58"/>
      <c r="P219" s="25"/>
    </row>
    <row r="220" spans="1:16" ht="15">
      <c r="A220" s="58">
        <v>3355</v>
      </c>
      <c r="B220" s="58"/>
      <c r="P220" s="25"/>
    </row>
    <row r="221" spans="1:16" ht="15">
      <c r="A221" s="58">
        <v>3356</v>
      </c>
      <c r="B221" s="58"/>
      <c r="P221" s="25"/>
    </row>
    <row r="222" spans="1:16" ht="15">
      <c r="A222" s="58">
        <v>3358</v>
      </c>
      <c r="B222" s="58"/>
      <c r="P222" s="25"/>
    </row>
    <row r="223" spans="1:16" ht="15">
      <c r="A223" s="58">
        <v>3360</v>
      </c>
      <c r="B223" s="58"/>
      <c r="P223" s="25"/>
    </row>
    <row r="224" spans="1:16" ht="15">
      <c r="A224" s="58">
        <v>3363</v>
      </c>
      <c r="B224" s="58"/>
      <c r="P224" s="25"/>
    </row>
    <row r="225" spans="1:16" ht="15">
      <c r="A225" s="58">
        <v>3370</v>
      </c>
      <c r="B225" s="58"/>
      <c r="P225" s="25"/>
    </row>
    <row r="226" spans="1:16" ht="15">
      <c r="A226" s="58">
        <v>3385</v>
      </c>
      <c r="B226" s="58"/>
      <c r="P226" s="25"/>
    </row>
    <row r="227" spans="1:16" ht="15">
      <c r="A227" s="58">
        <v>3392</v>
      </c>
      <c r="B227" s="58"/>
      <c r="P227" s="25"/>
    </row>
    <row r="228" spans="1:16" ht="15">
      <c r="A228" s="58">
        <v>3407</v>
      </c>
      <c r="B228" s="58"/>
      <c r="P228" s="25"/>
    </row>
    <row r="229" spans="1:16" ht="15">
      <c r="A229" s="58">
        <v>3427</v>
      </c>
      <c r="B229" s="58"/>
      <c r="P229" s="25"/>
    </row>
    <row r="230" spans="1:16" ht="15">
      <c r="A230" s="58">
        <v>3428</v>
      </c>
      <c r="B230" s="58"/>
      <c r="P230" s="25"/>
    </row>
    <row r="231" spans="1:16" ht="15">
      <c r="A231" s="58">
        <v>3436</v>
      </c>
      <c r="B231" s="58"/>
      <c r="P231" s="25"/>
    </row>
    <row r="232" spans="1:16" ht="15">
      <c r="A232" s="58">
        <v>3444</v>
      </c>
      <c r="B232" s="58"/>
      <c r="P232" s="25"/>
    </row>
    <row r="233" spans="1:16" ht="15">
      <c r="A233" s="58">
        <v>3445</v>
      </c>
      <c r="B233" s="58"/>
      <c r="P233" s="25"/>
    </row>
    <row r="234" spans="1:16" ht="15">
      <c r="A234" s="58">
        <v>3465</v>
      </c>
      <c r="B234" s="58"/>
      <c r="P234" s="25"/>
    </row>
    <row r="235" spans="1:16" ht="15">
      <c r="A235" s="58">
        <v>3466</v>
      </c>
      <c r="B235" s="58"/>
      <c r="P235" s="25"/>
    </row>
    <row r="236" spans="1:16" ht="15">
      <c r="A236" s="58">
        <v>3468</v>
      </c>
      <c r="B236" s="58"/>
      <c r="P236" s="25"/>
    </row>
    <row r="237" spans="1:16" ht="15">
      <c r="A237" s="58">
        <v>3473</v>
      </c>
      <c r="B237" s="58"/>
      <c r="P237" s="25"/>
    </row>
    <row r="238" spans="1:16" ht="15">
      <c r="A238" s="58">
        <v>3474</v>
      </c>
      <c r="B238" s="58"/>
      <c r="P238" s="25"/>
    </row>
    <row r="239" spans="1:16" ht="15">
      <c r="A239" s="58">
        <v>3483</v>
      </c>
      <c r="B239" s="58"/>
      <c r="P239" s="25"/>
    </row>
    <row r="240" spans="1:16" ht="15">
      <c r="A240" s="58">
        <v>3488</v>
      </c>
      <c r="B240" s="58"/>
      <c r="P240" s="25"/>
    </row>
    <row r="241" spans="1:16" ht="15">
      <c r="A241" s="58">
        <v>3494</v>
      </c>
      <c r="B241" s="58"/>
      <c r="P241" s="25"/>
    </row>
    <row r="242" spans="1:16" ht="15">
      <c r="A242" s="58">
        <v>3498</v>
      </c>
      <c r="B242" s="58"/>
      <c r="P242" s="25"/>
    </row>
    <row r="243" spans="1:16" ht="15">
      <c r="A243" s="58">
        <v>3504</v>
      </c>
      <c r="B243" s="58"/>
      <c r="P243" s="25"/>
    </row>
    <row r="244" spans="1:16" ht="15">
      <c r="A244" s="58">
        <v>3508</v>
      </c>
      <c r="B244" s="58"/>
      <c r="P244" s="25"/>
    </row>
    <row r="245" spans="1:16" ht="15">
      <c r="A245" s="58">
        <v>3509</v>
      </c>
      <c r="B245" s="58"/>
      <c r="P245" s="25"/>
    </row>
    <row r="246" spans="1:16" ht="15">
      <c r="A246" s="58">
        <v>3510</v>
      </c>
      <c r="B246" s="58"/>
      <c r="P246" s="25"/>
    </row>
    <row r="247" spans="1:16" ht="15">
      <c r="A247" s="58">
        <v>3511</v>
      </c>
      <c r="B247" s="58"/>
      <c r="P247" s="25"/>
    </row>
    <row r="248" spans="1:16" ht="15">
      <c r="A248" s="58">
        <v>3512</v>
      </c>
      <c r="B248" s="58"/>
      <c r="P248" s="25"/>
    </row>
    <row r="249" spans="1:16" ht="15">
      <c r="A249" s="58">
        <v>3513</v>
      </c>
      <c r="B249" s="58"/>
      <c r="P249" s="25"/>
    </row>
    <row r="250" spans="1:16" ht="15">
      <c r="A250" s="58">
        <v>3514</v>
      </c>
      <c r="B250" s="58"/>
      <c r="P250" s="25"/>
    </row>
    <row r="251" spans="1:16" ht="15">
      <c r="A251" s="58">
        <v>3515</v>
      </c>
      <c r="B251" s="58"/>
      <c r="P251" s="25"/>
    </row>
    <row r="252" spans="1:16" ht="15">
      <c r="A252" s="58">
        <v>3516</v>
      </c>
      <c r="B252" s="58"/>
      <c r="P252" s="25"/>
    </row>
    <row r="253" spans="1:16" ht="15">
      <c r="A253" s="58">
        <v>3524</v>
      </c>
      <c r="B253" s="58"/>
      <c r="P253" s="25"/>
    </row>
    <row r="254" spans="1:16" ht="15">
      <c r="A254" s="58">
        <v>3525</v>
      </c>
      <c r="B254" s="58"/>
      <c r="P254" s="25"/>
    </row>
    <row r="255" spans="1:16" ht="15">
      <c r="A255" s="58">
        <v>3528</v>
      </c>
      <c r="B255" s="58"/>
      <c r="P255" s="25"/>
    </row>
    <row r="256" spans="1:16" ht="15">
      <c r="A256" s="58">
        <v>3535</v>
      </c>
      <c r="B256" s="58"/>
      <c r="P256" s="25"/>
    </row>
    <row r="257" spans="1:16" ht="15">
      <c r="A257" s="58">
        <v>3539</v>
      </c>
      <c r="B257" s="58"/>
      <c r="P257" s="25"/>
    </row>
    <row r="258" spans="1:16" ht="15">
      <c r="A258" s="58">
        <v>3553</v>
      </c>
      <c r="B258" s="58"/>
      <c r="P258" s="25"/>
    </row>
    <row r="259" spans="1:16" ht="15">
      <c r="A259" s="58">
        <v>3556</v>
      </c>
      <c r="B259" s="58"/>
      <c r="P259" s="25"/>
    </row>
    <row r="260" spans="1:16" ht="15">
      <c r="A260" s="58">
        <v>3557</v>
      </c>
      <c r="B260" s="58"/>
      <c r="P260" s="25"/>
    </row>
    <row r="261" spans="1:16" ht="15">
      <c r="A261" s="58">
        <v>3568</v>
      </c>
      <c r="B261" s="58"/>
      <c r="P261" s="25"/>
    </row>
    <row r="262" spans="1:16" ht="15">
      <c r="A262" s="58">
        <v>3574</v>
      </c>
      <c r="B262" s="58"/>
      <c r="P262" s="25"/>
    </row>
    <row r="263" spans="1:16" ht="15">
      <c r="A263" s="58">
        <v>3590</v>
      </c>
      <c r="B263" s="58"/>
      <c r="P263" s="25"/>
    </row>
    <row r="264" spans="1:16" ht="15">
      <c r="A264" s="58">
        <v>3593</v>
      </c>
      <c r="B264" s="58"/>
      <c r="P264" s="25"/>
    </row>
    <row r="265" spans="1:16" ht="15">
      <c r="A265" s="58">
        <v>3594</v>
      </c>
      <c r="B265" s="58"/>
      <c r="P265" s="25"/>
    </row>
    <row r="266" spans="1:16" ht="15">
      <c r="A266" s="58">
        <v>3603</v>
      </c>
      <c r="B266" s="58"/>
      <c r="P266" s="25"/>
    </row>
    <row r="267" spans="1:16" ht="15">
      <c r="A267" s="58">
        <v>3605</v>
      </c>
      <c r="B267" s="58"/>
      <c r="P267" s="25"/>
    </row>
    <row r="268" spans="1:16" ht="15">
      <c r="A268" s="58">
        <v>3607</v>
      </c>
      <c r="B268" s="58"/>
      <c r="P268" s="25"/>
    </row>
    <row r="269" spans="1:16" ht="15">
      <c r="A269" s="58">
        <v>3618</v>
      </c>
      <c r="B269" s="58"/>
      <c r="P269" s="25"/>
    </row>
    <row r="270" spans="1:16" ht="15">
      <c r="A270" s="58">
        <v>3626</v>
      </c>
      <c r="B270" s="58"/>
      <c r="P270" s="25"/>
    </row>
    <row r="271" spans="1:16" ht="15">
      <c r="A271" s="58">
        <v>3630</v>
      </c>
      <c r="B271" s="58"/>
      <c r="P271" s="25"/>
    </row>
    <row r="272" spans="1:16" ht="15">
      <c r="A272" s="58">
        <v>3631</v>
      </c>
      <c r="B272" s="58"/>
      <c r="P272" s="25"/>
    </row>
    <row r="273" spans="1:16" ht="15">
      <c r="A273" s="58">
        <v>3632</v>
      </c>
      <c r="B273" s="58"/>
      <c r="P273" s="25"/>
    </row>
    <row r="274" spans="1:16" ht="15">
      <c r="A274" s="58">
        <v>3635</v>
      </c>
      <c r="B274" s="58"/>
      <c r="P274" s="25"/>
    </row>
    <row r="275" spans="1:16" ht="15">
      <c r="A275" s="58">
        <v>3637</v>
      </c>
      <c r="B275" s="58"/>
      <c r="P275" s="25"/>
    </row>
    <row r="276" spans="1:16" ht="15">
      <c r="A276" s="58">
        <v>3644</v>
      </c>
      <c r="B276" s="58"/>
      <c r="P276" s="25"/>
    </row>
    <row r="277" spans="1:16" ht="15">
      <c r="A277" s="58">
        <v>3647</v>
      </c>
      <c r="B277" s="58"/>
      <c r="P277" s="25"/>
    </row>
    <row r="278" spans="1:16" ht="15">
      <c r="A278" s="58">
        <v>3665</v>
      </c>
      <c r="B278" s="58"/>
      <c r="P278" s="25"/>
    </row>
    <row r="279" spans="1:16" ht="15">
      <c r="A279" s="58">
        <v>3683</v>
      </c>
      <c r="B279" s="58"/>
      <c r="P279" s="25"/>
    </row>
    <row r="280" spans="1:16" ht="15">
      <c r="A280" s="58">
        <v>3708</v>
      </c>
      <c r="B280" s="58"/>
      <c r="P280" s="25"/>
    </row>
    <row r="281" spans="1:16" ht="15">
      <c r="A281" s="58">
        <v>3709</v>
      </c>
      <c r="B281" s="58"/>
      <c r="P281" s="25"/>
    </row>
    <row r="282" spans="1:16" ht="15">
      <c r="A282" s="58">
        <v>3711</v>
      </c>
      <c r="B282" s="58"/>
      <c r="P282" s="25"/>
    </row>
    <row r="283" spans="1:16" ht="15">
      <c r="A283" s="58">
        <v>3723</v>
      </c>
      <c r="B283" s="58"/>
      <c r="P283" s="25"/>
    </row>
    <row r="284" spans="1:16" ht="15">
      <c r="A284" s="58">
        <v>3734</v>
      </c>
      <c r="B284" s="58"/>
      <c r="P284" s="25"/>
    </row>
    <row r="285" spans="1:16" ht="15">
      <c r="A285" s="58">
        <v>3735</v>
      </c>
      <c r="B285" s="58"/>
      <c r="P285" s="25"/>
    </row>
    <row r="286" spans="1:16" ht="15">
      <c r="A286" s="58">
        <v>3743</v>
      </c>
      <c r="B286" s="58"/>
      <c r="P286" s="25"/>
    </row>
    <row r="287" spans="1:16" ht="15">
      <c r="A287" s="58">
        <v>3748</v>
      </c>
      <c r="B287" s="58"/>
      <c r="P287" s="25"/>
    </row>
    <row r="288" spans="1:16" ht="15">
      <c r="A288" s="58">
        <v>3753</v>
      </c>
      <c r="B288" s="58"/>
      <c r="P288" s="25"/>
    </row>
    <row r="289" spans="1:16" ht="15">
      <c r="A289" s="58">
        <v>3757</v>
      </c>
      <c r="B289" s="58"/>
      <c r="P289" s="25"/>
    </row>
    <row r="290" spans="1:16" ht="15">
      <c r="A290" s="58">
        <v>3758</v>
      </c>
      <c r="B290" s="58"/>
      <c r="P290" s="25"/>
    </row>
    <row r="291" spans="1:16" ht="15">
      <c r="A291" s="58">
        <v>3760</v>
      </c>
      <c r="B291" s="58"/>
      <c r="P291" s="25"/>
    </row>
    <row r="292" spans="1:16" ht="15">
      <c r="A292" s="58">
        <v>3761</v>
      </c>
      <c r="B292" s="58"/>
      <c r="P292" s="25"/>
    </row>
    <row r="293" spans="1:16" ht="15">
      <c r="A293" s="58">
        <v>3763</v>
      </c>
      <c r="B293" s="58"/>
      <c r="P293" s="25"/>
    </row>
    <row r="294" spans="1:16" ht="15">
      <c r="A294" s="58">
        <v>3765</v>
      </c>
      <c r="B294" s="58"/>
      <c r="P294" s="25"/>
    </row>
    <row r="295" spans="1:16" ht="15">
      <c r="A295" s="58">
        <v>3766</v>
      </c>
      <c r="B295" s="58"/>
      <c r="P295" s="25"/>
    </row>
    <row r="296" spans="1:16" ht="15">
      <c r="A296" s="58">
        <v>3768</v>
      </c>
      <c r="B296" s="58"/>
      <c r="P296" s="25"/>
    </row>
    <row r="297" spans="1:16" ht="15">
      <c r="A297" s="58">
        <v>3772</v>
      </c>
      <c r="B297" s="58"/>
      <c r="P297" s="25"/>
    </row>
    <row r="298" spans="1:16" ht="15">
      <c r="A298" s="58">
        <v>3776</v>
      </c>
      <c r="B298" s="58"/>
      <c r="P298" s="25"/>
    </row>
    <row r="299" spans="1:16" ht="15">
      <c r="A299" s="58">
        <v>3783</v>
      </c>
      <c r="B299" s="58"/>
      <c r="P299" s="25"/>
    </row>
    <row r="300" spans="1:16" ht="15">
      <c r="A300" s="58">
        <v>3815</v>
      </c>
      <c r="B300" s="58"/>
      <c r="P300" s="25"/>
    </row>
    <row r="301" spans="1:16" ht="15">
      <c r="A301" s="58">
        <v>3816</v>
      </c>
      <c r="B301" s="58"/>
      <c r="P301" s="25"/>
    </row>
    <row r="302" spans="1:16" ht="15">
      <c r="A302" s="58">
        <v>3826</v>
      </c>
      <c r="B302" s="58"/>
      <c r="P302" s="25"/>
    </row>
    <row r="303" spans="1:16" ht="15">
      <c r="A303" s="58">
        <v>3827</v>
      </c>
      <c r="B303" s="58"/>
      <c r="P303" s="25"/>
    </row>
    <row r="304" spans="1:16" ht="15">
      <c r="A304" s="58">
        <v>3830</v>
      </c>
      <c r="B304" s="58"/>
      <c r="P304" s="25"/>
    </row>
    <row r="305" spans="1:16" ht="15">
      <c r="A305" s="58">
        <v>3832</v>
      </c>
      <c r="B305" s="58"/>
      <c r="P305" s="25"/>
    </row>
    <row r="306" spans="1:16" ht="15">
      <c r="A306" s="58">
        <v>3835</v>
      </c>
      <c r="B306" s="58"/>
      <c r="P306" s="25"/>
    </row>
    <row r="307" spans="1:16" ht="15">
      <c r="A307" s="58">
        <v>3838</v>
      </c>
      <c r="B307" s="58"/>
      <c r="P307" s="25"/>
    </row>
    <row r="308" spans="1:16" ht="15">
      <c r="A308" s="58">
        <v>3844</v>
      </c>
      <c r="B308" s="58"/>
      <c r="P308" s="25"/>
    </row>
    <row r="309" spans="1:16" ht="15">
      <c r="A309" s="58">
        <v>3846</v>
      </c>
      <c r="B309" s="58"/>
      <c r="P309" s="25"/>
    </row>
    <row r="310" spans="1:16" ht="15">
      <c r="A310" s="58">
        <v>3851</v>
      </c>
      <c r="B310" s="58"/>
      <c r="P310" s="25"/>
    </row>
    <row r="311" spans="1:16" ht="15">
      <c r="A311" s="58">
        <v>3853</v>
      </c>
      <c r="B311" s="58"/>
      <c r="P311" s="25"/>
    </row>
    <row r="312" spans="1:16" ht="15">
      <c r="A312" s="58">
        <v>3868</v>
      </c>
      <c r="B312" s="58"/>
      <c r="P312" s="25"/>
    </row>
    <row r="313" spans="1:16" ht="15">
      <c r="A313" s="58">
        <v>3896</v>
      </c>
      <c r="B313" s="58"/>
      <c r="P313" s="25"/>
    </row>
    <row r="314" spans="1:16" ht="15">
      <c r="A314" s="58">
        <v>3903</v>
      </c>
      <c r="B314" s="58"/>
      <c r="P314" s="25"/>
    </row>
    <row r="315" spans="1:16" ht="15">
      <c r="A315" s="58">
        <v>3911</v>
      </c>
      <c r="B315" s="58"/>
      <c r="P315" s="25"/>
    </row>
    <row r="316" spans="1:16" ht="15">
      <c r="A316" s="58">
        <v>3941</v>
      </c>
      <c r="B316" s="58"/>
      <c r="P316" s="25"/>
    </row>
    <row r="317" spans="1:16" ht="15">
      <c r="A317" s="58">
        <v>3954</v>
      </c>
      <c r="B317" s="58"/>
      <c r="P317" s="25"/>
    </row>
    <row r="318" spans="1:16" ht="15">
      <c r="A318" s="58">
        <v>3955</v>
      </c>
      <c r="B318" s="58"/>
      <c r="P318" s="25"/>
    </row>
    <row r="319" spans="1:16" ht="15">
      <c r="A319" s="58">
        <v>3962</v>
      </c>
      <c r="B319" s="76"/>
      <c r="P319" s="25"/>
    </row>
    <row r="320" spans="1:16" ht="15">
      <c r="A320" s="58">
        <v>3995</v>
      </c>
      <c r="P320" s="25"/>
    </row>
    <row r="321" spans="1:1" ht="15">
      <c r="A321"/>
    </row>
    <row r="322" spans="1:1" ht="15">
      <c r="A322"/>
    </row>
    <row r="323" spans="1:1" ht="15">
      <c r="A323"/>
    </row>
    <row r="324" spans="1:1" ht="15">
      <c r="A324"/>
    </row>
    <row r="325" spans="1:1" ht="15">
      <c r="A325"/>
    </row>
    <row r="326" spans="1:1" ht="15">
      <c r="A326"/>
    </row>
    <row r="327" spans="1:1" ht="15">
      <c r="A327"/>
    </row>
    <row r="328" spans="1:1" ht="15">
      <c r="A328"/>
    </row>
    <row r="329" spans="1:1" ht="15">
      <c r="A329"/>
    </row>
    <row r="330" spans="1:1" ht="15">
      <c r="A330"/>
    </row>
    <row r="331" spans="1:1" ht="15">
      <c r="A331"/>
    </row>
    <row r="332" spans="1:1" ht="15">
      <c r="A332"/>
    </row>
    <row r="333" spans="1:1" ht="15">
      <c r="A333"/>
    </row>
    <row r="334" spans="1:1" ht="15">
      <c r="A334"/>
    </row>
    <row r="335" spans="1:1" ht="15">
      <c r="A335"/>
    </row>
    <row r="336" spans="1:1" ht="15">
      <c r="A336"/>
    </row>
    <row r="337" spans="1:1" ht="15">
      <c r="A337"/>
    </row>
    <row r="338" spans="1:1" ht="15">
      <c r="A338"/>
    </row>
    <row r="339" spans="1:1" ht="15">
      <c r="A339"/>
    </row>
    <row r="340" spans="1:1" ht="15">
      <c r="A340"/>
    </row>
    <row r="341" spans="1:1" ht="15">
      <c r="A341"/>
    </row>
    <row r="342" spans="1:1" ht="15">
      <c r="A342"/>
    </row>
    <row r="343" spans="1:1" ht="15">
      <c r="A343"/>
    </row>
    <row r="344" spans="1:1" ht="15">
      <c r="A344"/>
    </row>
    <row r="345" spans="1:1" ht="15">
      <c r="A345"/>
    </row>
    <row r="346" spans="1:1" ht="15">
      <c r="A346"/>
    </row>
    <row r="347" spans="1:1" ht="15">
      <c r="A347"/>
    </row>
    <row r="348" spans="1:1" ht="15">
      <c r="A348"/>
    </row>
    <row r="349" spans="1:1" ht="15">
      <c r="A349"/>
    </row>
    <row r="350" spans="1:1" ht="15">
      <c r="A350"/>
    </row>
    <row r="351" spans="1:1" ht="15">
      <c r="A351"/>
    </row>
    <row r="352" spans="1:1" ht="15">
      <c r="A352"/>
    </row>
    <row r="353" spans="1:1" ht="15">
      <c r="A353"/>
    </row>
    <row r="354" spans="1:1" ht="15">
      <c r="A354"/>
    </row>
    <row r="355" spans="1:1" ht="15">
      <c r="A355"/>
    </row>
    <row r="356" spans="1:1" ht="15">
      <c r="A356"/>
    </row>
    <row r="357" spans="1:1" ht="15">
      <c r="A357"/>
    </row>
    <row r="358" spans="1:1" ht="15">
      <c r="A358"/>
    </row>
    <row r="359" spans="1:1" ht="15">
      <c r="A359"/>
    </row>
    <row r="360" spans="1:1" ht="15">
      <c r="A360"/>
    </row>
    <row r="361" spans="1:1" ht="15">
      <c r="A361"/>
    </row>
    <row r="362" spans="1:1" ht="15">
      <c r="A362"/>
    </row>
    <row r="363" spans="1:1" ht="15">
      <c r="A363"/>
    </row>
    <row r="364" spans="1:1" ht="15">
      <c r="A364"/>
    </row>
    <row r="365" spans="1:1" ht="15">
      <c r="A365"/>
    </row>
    <row r="366" spans="1:1" ht="15">
      <c r="A366"/>
    </row>
    <row r="367" spans="1:1" ht="15">
      <c r="A367"/>
    </row>
    <row r="368" spans="1:1" ht="15">
      <c r="A368"/>
    </row>
    <row r="369" spans="1:1" ht="15">
      <c r="A369"/>
    </row>
    <row r="370" spans="1:1" ht="15">
      <c r="A370"/>
    </row>
    <row r="371" spans="1:1" ht="15">
      <c r="A371"/>
    </row>
    <row r="372" spans="1:1" ht="15">
      <c r="A372"/>
    </row>
    <row r="373" spans="1:1" ht="15">
      <c r="A373"/>
    </row>
    <row r="374" spans="1:1" ht="15">
      <c r="A374"/>
    </row>
    <row r="375" spans="1:1" ht="15">
      <c r="A375"/>
    </row>
    <row r="376" spans="1:1" ht="15">
      <c r="A376"/>
    </row>
    <row r="377" spans="1:1" ht="15">
      <c r="A377"/>
    </row>
    <row r="378" spans="1:1" ht="15">
      <c r="A378"/>
    </row>
    <row r="379" spans="1:1" ht="15">
      <c r="A379"/>
    </row>
    <row r="380" spans="1:1" ht="15">
      <c r="A380"/>
    </row>
    <row r="381" spans="1:1" ht="15">
      <c r="A381"/>
    </row>
    <row r="382" spans="1:1" ht="15">
      <c r="A382"/>
    </row>
    <row r="383" spans="1:1" ht="15">
      <c r="A383"/>
    </row>
    <row r="384" spans="1:1" ht="15">
      <c r="A384"/>
    </row>
    <row r="385" spans="1:1" ht="15">
      <c r="A385"/>
    </row>
    <row r="386" spans="1:1" ht="15">
      <c r="A386"/>
    </row>
    <row r="387" spans="1:1" ht="15">
      <c r="A387"/>
    </row>
    <row r="388" spans="1:1" ht="15">
      <c r="A388"/>
    </row>
    <row r="389" spans="1:1" ht="15">
      <c r="A389"/>
    </row>
    <row r="390" spans="1:1" ht="15">
      <c r="A390"/>
    </row>
    <row r="391" spans="1:1" ht="15">
      <c r="A391"/>
    </row>
    <row r="392" spans="1:1" ht="15">
      <c r="A392"/>
    </row>
    <row r="393" spans="1:1" ht="15">
      <c r="A393"/>
    </row>
    <row r="394" spans="1:1" ht="15">
      <c r="A394"/>
    </row>
    <row r="395" spans="1:1" ht="15">
      <c r="A395"/>
    </row>
    <row r="396" spans="1:1" ht="15">
      <c r="A396"/>
    </row>
    <row r="397" spans="1:1" ht="15">
      <c r="A397"/>
    </row>
    <row r="398" spans="1:1" ht="15">
      <c r="A398"/>
    </row>
    <row r="399" spans="1:1" ht="15">
      <c r="A399"/>
    </row>
    <row r="400" spans="1:1" ht="15">
      <c r="A400"/>
    </row>
    <row r="401" spans="1:1" ht="15">
      <c r="A401"/>
    </row>
    <row r="402" spans="1:1" ht="15">
      <c r="A402"/>
    </row>
    <row r="403" spans="1:1" ht="15">
      <c r="A403"/>
    </row>
    <row r="404" spans="1:1" ht="15">
      <c r="A404"/>
    </row>
    <row r="405" spans="1:1" ht="15">
      <c r="A405"/>
    </row>
    <row r="406" spans="1:1" ht="15">
      <c r="A406"/>
    </row>
    <row r="407" spans="1:1" ht="15">
      <c r="A407"/>
    </row>
    <row r="408" spans="1:1" ht="15">
      <c r="A408"/>
    </row>
    <row r="409" spans="1:1" ht="15">
      <c r="A409"/>
    </row>
    <row r="410" spans="1:1" ht="15">
      <c r="A410"/>
    </row>
    <row r="411" spans="1:1" ht="15">
      <c r="A411"/>
    </row>
    <row r="412" spans="1:1" ht="15">
      <c r="A412"/>
    </row>
    <row r="413" spans="1:1" ht="15">
      <c r="A413"/>
    </row>
    <row r="414" spans="1:1" ht="15">
      <c r="A414"/>
    </row>
    <row r="415" spans="1:1" ht="15">
      <c r="A415"/>
    </row>
    <row r="416" spans="1:1" ht="15">
      <c r="A416"/>
    </row>
    <row r="417" spans="1:1" ht="15">
      <c r="A417"/>
    </row>
    <row r="418" spans="1:1" ht="15">
      <c r="A418"/>
    </row>
    <row r="419" spans="1:1" ht="15">
      <c r="A419"/>
    </row>
    <row r="420" spans="1:1" ht="15">
      <c r="A420"/>
    </row>
    <row r="421" spans="1:1" ht="15">
      <c r="A421"/>
    </row>
    <row r="422" spans="1:1" ht="15">
      <c r="A422"/>
    </row>
    <row r="423" spans="1:1" ht="15">
      <c r="A423"/>
    </row>
    <row r="424" spans="1:1" ht="15">
      <c r="A424"/>
    </row>
    <row r="425" spans="1:1" ht="15">
      <c r="A425"/>
    </row>
    <row r="426" spans="1:1" ht="15">
      <c r="A426"/>
    </row>
    <row r="427" spans="1:1" ht="15">
      <c r="A427"/>
    </row>
    <row r="428" spans="1:1" ht="15">
      <c r="A428"/>
    </row>
    <row r="429" spans="1:1" ht="15">
      <c r="A429"/>
    </row>
    <row r="430" spans="1:1" ht="15">
      <c r="A430"/>
    </row>
    <row r="431" spans="1:1" ht="15">
      <c r="A431"/>
    </row>
    <row r="432" spans="1:1" ht="15">
      <c r="A432"/>
    </row>
    <row r="433" spans="1:1" ht="15">
      <c r="A433"/>
    </row>
    <row r="434" spans="1:1" ht="15">
      <c r="A434"/>
    </row>
    <row r="435" spans="1:1" ht="15">
      <c r="A435"/>
    </row>
    <row r="436" spans="1:1" ht="15">
      <c r="A436"/>
    </row>
    <row r="437" spans="1:1" ht="15">
      <c r="A437"/>
    </row>
    <row r="438" spans="1:1" ht="15">
      <c r="A438"/>
    </row>
    <row r="439" spans="1:1" ht="15">
      <c r="A439"/>
    </row>
    <row r="440" spans="1:1" ht="15">
      <c r="A440"/>
    </row>
    <row r="441" spans="1:1" ht="15">
      <c r="A441"/>
    </row>
    <row r="442" spans="1:1" ht="15">
      <c r="A442"/>
    </row>
    <row r="443" spans="1:1" ht="15">
      <c r="A443"/>
    </row>
    <row r="444" spans="1:1" ht="15">
      <c r="A444"/>
    </row>
    <row r="445" spans="1:1" ht="15">
      <c r="A445"/>
    </row>
    <row r="446" spans="1:1" ht="15">
      <c r="A446"/>
    </row>
    <row r="447" spans="1:1" ht="15">
      <c r="A447"/>
    </row>
    <row r="448" spans="1:1" ht="15">
      <c r="A448"/>
    </row>
    <row r="449" spans="1:1" ht="15">
      <c r="A449"/>
    </row>
    <row r="450" spans="1:1" ht="15">
      <c r="A450"/>
    </row>
    <row r="451" spans="1:1" ht="15">
      <c r="A451"/>
    </row>
    <row r="452" spans="1:1" ht="15">
      <c r="A452"/>
    </row>
    <row r="453" spans="1:1" ht="15">
      <c r="A453"/>
    </row>
    <row r="454" spans="1:1" ht="15">
      <c r="A454"/>
    </row>
    <row r="455" spans="1:1" ht="15">
      <c r="A455"/>
    </row>
    <row r="456" spans="1:1" ht="15">
      <c r="A456"/>
    </row>
    <row r="457" spans="1:1" ht="15">
      <c r="A457"/>
    </row>
    <row r="458" spans="1:1" ht="15">
      <c r="A458"/>
    </row>
    <row r="459" spans="1:1" ht="15">
      <c r="A459"/>
    </row>
    <row r="460" spans="1:1" ht="15">
      <c r="A460"/>
    </row>
    <row r="461" spans="1:1" ht="15">
      <c r="A461"/>
    </row>
    <row r="462" spans="1:1" ht="15">
      <c r="A462"/>
    </row>
    <row r="463" spans="1:1" ht="15">
      <c r="A463"/>
    </row>
    <row r="464" spans="1:1" ht="15">
      <c r="A464"/>
    </row>
    <row r="465" spans="1:1" ht="15">
      <c r="A465"/>
    </row>
    <row r="466" spans="1:1" ht="15">
      <c r="A466"/>
    </row>
    <row r="467" spans="1:1" ht="15">
      <c r="A467"/>
    </row>
    <row r="468" spans="1:1" ht="15">
      <c r="A468"/>
    </row>
    <row r="469" spans="1:1" ht="15">
      <c r="A469"/>
    </row>
    <row r="470" spans="1:1" ht="15">
      <c r="A470"/>
    </row>
    <row r="471" spans="1:1" ht="15">
      <c r="A471"/>
    </row>
    <row r="472" spans="1:1" ht="15">
      <c r="A472"/>
    </row>
    <row r="473" spans="1:1" ht="15">
      <c r="A473"/>
    </row>
    <row r="474" spans="1:1" ht="15">
      <c r="A474"/>
    </row>
    <row r="475" spans="1:1" ht="15">
      <c r="A475"/>
    </row>
    <row r="476" spans="1:1" ht="15">
      <c r="A476"/>
    </row>
    <row r="477" spans="1:1" ht="15">
      <c r="A477"/>
    </row>
    <row r="478" spans="1:1" ht="15">
      <c r="A478"/>
    </row>
    <row r="479" spans="1:1" ht="15">
      <c r="A479"/>
    </row>
    <row r="480" spans="1:1" ht="15">
      <c r="A480"/>
    </row>
    <row r="481" spans="1:1" ht="15">
      <c r="A481"/>
    </row>
    <row r="482" spans="1:1" ht="15">
      <c r="A482"/>
    </row>
    <row r="483" spans="1:1" ht="15">
      <c r="A483"/>
    </row>
    <row r="484" spans="1:1" ht="15">
      <c r="A484"/>
    </row>
    <row r="485" spans="1:1" ht="15">
      <c r="A485"/>
    </row>
    <row r="486" spans="1:1" ht="15">
      <c r="A486"/>
    </row>
    <row r="487" spans="1:1" ht="15">
      <c r="A487"/>
    </row>
    <row r="488" spans="1:1" ht="15">
      <c r="A488"/>
    </row>
    <row r="489" spans="1:1" ht="15">
      <c r="A489"/>
    </row>
    <row r="490" spans="1:1" ht="15">
      <c r="A490"/>
    </row>
    <row r="491" spans="1:1" ht="15">
      <c r="A491"/>
    </row>
    <row r="492" spans="1:1" ht="15">
      <c r="A492"/>
    </row>
    <row r="493" spans="1:1" ht="15">
      <c r="A493"/>
    </row>
    <row r="494" spans="1:1" ht="15">
      <c r="A494"/>
    </row>
    <row r="495" spans="1:1" ht="15">
      <c r="A495"/>
    </row>
    <row r="496" spans="1:1" ht="15">
      <c r="A496"/>
    </row>
    <row r="497" spans="1:1" ht="15">
      <c r="A497"/>
    </row>
    <row r="498" spans="1:1" ht="15">
      <c r="A498"/>
    </row>
    <row r="499" spans="1:1" ht="15">
      <c r="A499"/>
    </row>
    <row r="500" spans="1:1" ht="15">
      <c r="A500"/>
    </row>
    <row r="501" spans="1:1" ht="15">
      <c r="A501"/>
    </row>
    <row r="502" spans="1:1" ht="15">
      <c r="A502"/>
    </row>
    <row r="503" spans="1:1" ht="15">
      <c r="A503"/>
    </row>
    <row r="504" spans="1:1" ht="15">
      <c r="A504"/>
    </row>
    <row r="505" spans="1:1" ht="15">
      <c r="A505"/>
    </row>
    <row r="506" spans="1:1" ht="15">
      <c r="A506"/>
    </row>
    <row r="507" spans="1:1" ht="15">
      <c r="A507"/>
    </row>
    <row r="508" spans="1:1" ht="15">
      <c r="A508"/>
    </row>
    <row r="509" spans="1:1" ht="15">
      <c r="A509"/>
    </row>
    <row r="510" spans="1:1" ht="15">
      <c r="A510"/>
    </row>
    <row r="511" spans="1:1" ht="15">
      <c r="A511"/>
    </row>
    <row r="512" spans="1:1" ht="15">
      <c r="A512"/>
    </row>
    <row r="513" spans="1:1" ht="15">
      <c r="A513"/>
    </row>
    <row r="514" spans="1:1" ht="15">
      <c r="A514"/>
    </row>
    <row r="515" spans="1:1" ht="15">
      <c r="A515"/>
    </row>
    <row r="516" spans="1:1" ht="15">
      <c r="A516"/>
    </row>
    <row r="517" spans="1:1" ht="15">
      <c r="A517"/>
    </row>
    <row r="518" spans="1:1" ht="15">
      <c r="A518"/>
    </row>
    <row r="519" spans="1:1" ht="15">
      <c r="A519"/>
    </row>
    <row r="520" spans="1:1" ht="15">
      <c r="A520"/>
    </row>
    <row r="521" spans="1:1" ht="15">
      <c r="A521"/>
    </row>
    <row r="522" spans="1:1" ht="15">
      <c r="A522"/>
    </row>
    <row r="523" spans="1:1" ht="15">
      <c r="A523"/>
    </row>
    <row r="524" spans="1:1" ht="15">
      <c r="A524"/>
    </row>
    <row r="525" spans="1:1" ht="15">
      <c r="A525"/>
    </row>
    <row r="526" spans="1:1" ht="15">
      <c r="A526"/>
    </row>
    <row r="527" spans="1:1" ht="15">
      <c r="A527"/>
    </row>
    <row r="528" spans="1:1" ht="15">
      <c r="A528"/>
    </row>
    <row r="529" spans="1:1" ht="15">
      <c r="A529"/>
    </row>
    <row r="530" spans="1:1" ht="15">
      <c r="A530"/>
    </row>
    <row r="531" spans="1:1" ht="15">
      <c r="A531"/>
    </row>
    <row r="532" spans="1:1" ht="15">
      <c r="A532"/>
    </row>
    <row r="533" spans="1:1" ht="15">
      <c r="A533"/>
    </row>
    <row r="534" spans="1:1" ht="15">
      <c r="A534"/>
    </row>
    <row r="535" spans="1:1" ht="15">
      <c r="A535"/>
    </row>
    <row r="536" spans="1:1" ht="15">
      <c r="A536"/>
    </row>
    <row r="537" spans="1:1" ht="15">
      <c r="A537"/>
    </row>
    <row r="538" spans="1:1" ht="15">
      <c r="A538"/>
    </row>
    <row r="539" spans="1:1" ht="15">
      <c r="A539"/>
    </row>
    <row r="540" spans="1:1" ht="15">
      <c r="A540"/>
    </row>
    <row r="541" spans="1:1" ht="15">
      <c r="A541"/>
    </row>
    <row r="542" spans="1:1" ht="15">
      <c r="A542"/>
    </row>
    <row r="543" spans="1:1" ht="15">
      <c r="A543"/>
    </row>
    <row r="544" spans="1:1" ht="15">
      <c r="A544"/>
    </row>
    <row r="545" spans="1:1" ht="15">
      <c r="A545"/>
    </row>
    <row r="546" spans="1:1" ht="15">
      <c r="A546"/>
    </row>
    <row r="547" spans="1:1" ht="15">
      <c r="A547"/>
    </row>
    <row r="548" spans="1:1" ht="15">
      <c r="A548"/>
    </row>
    <row r="549" spans="1:1" ht="15">
      <c r="A549"/>
    </row>
    <row r="550" spans="1:1" ht="15">
      <c r="A550"/>
    </row>
    <row r="551" spans="1:1" ht="15">
      <c r="A551"/>
    </row>
    <row r="552" spans="1:1" ht="15">
      <c r="A552"/>
    </row>
    <row r="553" spans="1:1" ht="15">
      <c r="A553"/>
    </row>
    <row r="554" spans="1:1" ht="15">
      <c r="A554"/>
    </row>
    <row r="555" spans="1:1" ht="15">
      <c r="A555"/>
    </row>
    <row r="556" spans="1:1" ht="15">
      <c r="A556"/>
    </row>
    <row r="557" spans="1:1" ht="15">
      <c r="A557"/>
    </row>
    <row r="558" spans="1:1" ht="15">
      <c r="A558"/>
    </row>
  </sheetData>
  <sortState ref="A2:A527">
    <sortCondition ref="A2:A52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7"/>
  <sheetViews>
    <sheetView workbookViewId="0">
      <pane ySplit="1" topLeftCell="A274" activePane="bottomLeft" state="frozen"/>
      <selection pane="bottomLeft" activeCell="D300" sqref="D300"/>
    </sheetView>
  </sheetViews>
  <sheetFormatPr defaultRowHeight="15"/>
  <cols>
    <col min="1" max="1" width="9.140625" style="77"/>
    <col min="2" max="2" width="10" style="80" bestFit="1" customWidth="1"/>
    <col min="3" max="16384" width="9.140625" style="77"/>
  </cols>
  <sheetData>
    <row r="1" spans="1:2">
      <c r="A1" s="77" t="s">
        <v>0</v>
      </c>
      <c r="B1" s="80" t="s">
        <v>83</v>
      </c>
    </row>
    <row r="2" spans="1:2">
      <c r="A2" s="81">
        <v>1005</v>
      </c>
      <c r="B2" s="79">
        <v>11335.6</v>
      </c>
    </row>
    <row r="3" spans="1:2">
      <c r="A3" s="81">
        <v>1007</v>
      </c>
      <c r="B3" s="79">
        <v>6067.2</v>
      </c>
    </row>
    <row r="4" spans="1:2">
      <c r="A4" s="81">
        <v>1009</v>
      </c>
      <c r="B4" s="79">
        <v>11598.4</v>
      </c>
    </row>
    <row r="5" spans="1:2">
      <c r="A5" s="81">
        <v>1012</v>
      </c>
      <c r="B5" s="79">
        <v>1036.8</v>
      </c>
    </row>
    <row r="6" spans="1:2">
      <c r="A6" s="81">
        <v>1016</v>
      </c>
      <c r="B6" s="79">
        <v>4176.2</v>
      </c>
    </row>
    <row r="7" spans="1:2">
      <c r="A7" s="81">
        <v>1020</v>
      </c>
      <c r="B7" s="79">
        <v>4849.8</v>
      </c>
    </row>
    <row r="8" spans="1:2">
      <c r="A8" s="81">
        <v>1021</v>
      </c>
      <c r="B8" s="79">
        <v>20753.400000000001</v>
      </c>
    </row>
    <row r="9" spans="1:2">
      <c r="A9" s="81">
        <v>1022</v>
      </c>
      <c r="B9" s="79">
        <v>5635.2</v>
      </c>
    </row>
    <row r="10" spans="1:2">
      <c r="A10" s="81">
        <v>1026</v>
      </c>
      <c r="B10" s="79">
        <v>9962.4</v>
      </c>
    </row>
    <row r="11" spans="1:2">
      <c r="A11" s="81">
        <v>1031</v>
      </c>
      <c r="B11" s="79">
        <v>10107.4</v>
      </c>
    </row>
    <row r="12" spans="1:2">
      <c r="A12" s="81">
        <v>1040</v>
      </c>
      <c r="B12" s="79">
        <v>2543.4</v>
      </c>
    </row>
    <row r="13" spans="1:2">
      <c r="A13" s="81">
        <v>1042</v>
      </c>
      <c r="B13" s="79">
        <v>11142.95</v>
      </c>
    </row>
    <row r="14" spans="1:2">
      <c r="A14" s="81">
        <v>1048</v>
      </c>
      <c r="B14" s="79">
        <v>14417.8</v>
      </c>
    </row>
    <row r="15" spans="1:2">
      <c r="A15" s="81">
        <v>1049</v>
      </c>
      <c r="B15" s="79">
        <v>6568.2</v>
      </c>
    </row>
    <row r="16" spans="1:2">
      <c r="A16" s="81">
        <v>1054</v>
      </c>
      <c r="B16" s="79">
        <v>11121</v>
      </c>
    </row>
    <row r="17" spans="1:2">
      <c r="A17" s="81">
        <v>1062</v>
      </c>
      <c r="B17" s="79">
        <v>13969.8</v>
      </c>
    </row>
    <row r="18" spans="1:2">
      <c r="A18" s="81">
        <v>1069</v>
      </c>
      <c r="B18" s="79">
        <v>22594.799999999999</v>
      </c>
    </row>
    <row r="19" spans="1:2">
      <c r="A19" s="81">
        <v>1071</v>
      </c>
      <c r="B19" s="79">
        <v>2755.2</v>
      </c>
    </row>
    <row r="20" spans="1:2">
      <c r="A20" s="81">
        <v>1078</v>
      </c>
      <c r="B20" s="79">
        <v>3960.25</v>
      </c>
    </row>
    <row r="21" spans="1:2">
      <c r="A21" s="81">
        <v>1080</v>
      </c>
      <c r="B21" s="79">
        <v>18430.8</v>
      </c>
    </row>
    <row r="22" spans="1:2">
      <c r="A22" s="81">
        <v>1085</v>
      </c>
      <c r="B22" s="79">
        <v>7356.1</v>
      </c>
    </row>
    <row r="23" spans="1:2">
      <c r="A23" s="81">
        <v>1090</v>
      </c>
      <c r="B23" s="79">
        <v>3095.4</v>
      </c>
    </row>
    <row r="24" spans="1:2">
      <c r="A24" s="81">
        <v>1093</v>
      </c>
      <c r="B24" s="79">
        <v>6346.8</v>
      </c>
    </row>
    <row r="25" spans="1:2">
      <c r="A25" s="81">
        <v>1104</v>
      </c>
      <c r="B25" s="79">
        <v>4392.8500000000004</v>
      </c>
    </row>
    <row r="26" spans="1:2">
      <c r="A26" s="81">
        <v>1106</v>
      </c>
      <c r="B26" s="79">
        <v>4785</v>
      </c>
    </row>
    <row r="27" spans="1:2">
      <c r="A27" s="81">
        <v>1112</v>
      </c>
      <c r="B27" s="79">
        <v>9578.2000000000007</v>
      </c>
    </row>
    <row r="28" spans="1:2">
      <c r="A28" s="81">
        <v>1114</v>
      </c>
      <c r="B28" s="79">
        <v>11006.55</v>
      </c>
    </row>
    <row r="29" spans="1:2">
      <c r="A29" s="81">
        <v>1122</v>
      </c>
      <c r="B29" s="79">
        <v>5954.4</v>
      </c>
    </row>
    <row r="30" spans="1:2">
      <c r="A30" s="81">
        <v>1146</v>
      </c>
      <c r="B30" s="79">
        <v>24406.6</v>
      </c>
    </row>
    <row r="31" spans="1:2">
      <c r="A31" s="81">
        <v>1147</v>
      </c>
      <c r="B31" s="79">
        <v>6738.85</v>
      </c>
    </row>
    <row r="32" spans="1:2">
      <c r="A32" s="81">
        <v>1164</v>
      </c>
      <c r="B32" s="79">
        <v>6764</v>
      </c>
    </row>
    <row r="33" spans="1:2">
      <c r="A33" s="81">
        <v>1169</v>
      </c>
      <c r="B33" s="79">
        <v>8004.7999999999993</v>
      </c>
    </row>
    <row r="34" spans="1:2">
      <c r="A34" s="81">
        <v>1171</v>
      </c>
      <c r="B34" s="79">
        <v>7171.8</v>
      </c>
    </row>
    <row r="35" spans="1:2">
      <c r="A35" s="81">
        <v>1179</v>
      </c>
      <c r="B35" s="79">
        <v>8294.4</v>
      </c>
    </row>
    <row r="36" spans="1:2">
      <c r="A36" s="81">
        <v>1181</v>
      </c>
      <c r="B36" s="79">
        <v>8456.4</v>
      </c>
    </row>
    <row r="37" spans="1:2">
      <c r="A37" s="81">
        <v>1196</v>
      </c>
      <c r="B37" s="79">
        <v>6547.4000000000005</v>
      </c>
    </row>
    <row r="38" spans="1:2">
      <c r="A38" s="81">
        <v>1204</v>
      </c>
      <c r="B38" s="79">
        <v>4396.2</v>
      </c>
    </row>
    <row r="39" spans="1:2">
      <c r="A39" s="81">
        <v>1207</v>
      </c>
      <c r="B39" s="79">
        <v>7104.6</v>
      </c>
    </row>
    <row r="40" spans="1:2">
      <c r="A40" s="81">
        <v>1211</v>
      </c>
      <c r="B40" s="79">
        <v>8570.4</v>
      </c>
    </row>
    <row r="41" spans="1:2">
      <c r="A41" s="81">
        <v>1216</v>
      </c>
      <c r="B41" s="79">
        <v>8998.2000000000007</v>
      </c>
    </row>
    <row r="42" spans="1:2">
      <c r="A42" s="81">
        <v>1217</v>
      </c>
      <c r="B42" s="79">
        <v>8904.2000000000007</v>
      </c>
    </row>
    <row r="43" spans="1:2">
      <c r="A43" s="81">
        <v>1222</v>
      </c>
      <c r="B43" s="79">
        <v>2824.6</v>
      </c>
    </row>
    <row r="44" spans="1:2">
      <c r="A44" s="81">
        <v>1228</v>
      </c>
      <c r="B44" s="79">
        <v>1609.2</v>
      </c>
    </row>
    <row r="45" spans="1:2">
      <c r="A45" s="81">
        <v>1245</v>
      </c>
      <c r="B45" s="79">
        <v>5672.6</v>
      </c>
    </row>
    <row r="46" spans="1:2">
      <c r="A46" s="81">
        <v>1246</v>
      </c>
      <c r="B46" s="79">
        <v>16296.6</v>
      </c>
    </row>
    <row r="47" spans="1:2">
      <c r="A47" s="81">
        <v>1247</v>
      </c>
      <c r="B47" s="79">
        <v>1903.8000000000002</v>
      </c>
    </row>
    <row r="48" spans="1:2">
      <c r="A48" s="81">
        <v>1258</v>
      </c>
      <c r="B48" s="79">
        <v>40299.550000000003</v>
      </c>
    </row>
    <row r="49" spans="1:2">
      <c r="A49" s="81">
        <v>1267</v>
      </c>
      <c r="B49" s="79">
        <v>30879.599999999999</v>
      </c>
    </row>
    <row r="50" spans="1:2">
      <c r="A50" s="81">
        <v>1271</v>
      </c>
      <c r="B50" s="79">
        <v>3514.8</v>
      </c>
    </row>
    <row r="51" spans="1:2">
      <c r="A51" s="81">
        <v>1279</v>
      </c>
      <c r="B51" s="79">
        <v>757.19999999999993</v>
      </c>
    </row>
    <row r="52" spans="1:2">
      <c r="A52" s="81">
        <v>1281</v>
      </c>
      <c r="B52" s="79">
        <v>5581.2</v>
      </c>
    </row>
    <row r="53" spans="1:2">
      <c r="A53" s="81">
        <v>1285</v>
      </c>
      <c r="B53" s="79">
        <v>2150.4</v>
      </c>
    </row>
    <row r="54" spans="1:2">
      <c r="A54" s="81">
        <v>1309</v>
      </c>
      <c r="B54" s="79">
        <v>3067</v>
      </c>
    </row>
    <row r="55" spans="1:2">
      <c r="A55" s="81">
        <v>1318</v>
      </c>
      <c r="B55" s="79">
        <v>3000</v>
      </c>
    </row>
    <row r="56" spans="1:2">
      <c r="A56" s="81">
        <v>1319</v>
      </c>
      <c r="B56" s="79">
        <v>5106</v>
      </c>
    </row>
    <row r="57" spans="1:2">
      <c r="A57" s="81">
        <v>1322</v>
      </c>
      <c r="B57" s="79">
        <v>1853.6</v>
      </c>
    </row>
    <row r="58" spans="1:2">
      <c r="A58" s="81">
        <v>1323</v>
      </c>
      <c r="B58" s="79">
        <v>5123.3</v>
      </c>
    </row>
    <row r="59" spans="1:2">
      <c r="A59" s="81">
        <v>1325</v>
      </c>
      <c r="B59" s="79">
        <v>8460</v>
      </c>
    </row>
    <row r="60" spans="1:2">
      <c r="A60" s="81">
        <v>1331</v>
      </c>
      <c r="B60" s="79">
        <v>1834.2</v>
      </c>
    </row>
    <row r="61" spans="1:2">
      <c r="A61" s="81">
        <v>1332</v>
      </c>
      <c r="B61" s="79">
        <v>12968</v>
      </c>
    </row>
    <row r="62" spans="1:2">
      <c r="A62" s="81">
        <v>1341</v>
      </c>
      <c r="B62" s="79">
        <v>17317.5</v>
      </c>
    </row>
    <row r="63" spans="1:2">
      <c r="A63" s="81">
        <v>1347</v>
      </c>
      <c r="B63" s="79">
        <v>11567.2</v>
      </c>
    </row>
    <row r="64" spans="1:2">
      <c r="A64" s="81">
        <v>1365</v>
      </c>
      <c r="B64" s="79">
        <v>160.80000000000001</v>
      </c>
    </row>
    <row r="65" spans="1:2">
      <c r="A65" s="81">
        <v>1372</v>
      </c>
      <c r="B65" s="79">
        <v>8000</v>
      </c>
    </row>
    <row r="66" spans="1:2">
      <c r="A66" s="81">
        <v>1391</v>
      </c>
      <c r="B66" s="79">
        <v>4077.2</v>
      </c>
    </row>
    <row r="67" spans="1:2">
      <c r="A67" s="81">
        <v>1395</v>
      </c>
      <c r="B67" s="79">
        <v>13026.8</v>
      </c>
    </row>
    <row r="68" spans="1:2">
      <c r="A68" s="81">
        <v>1396</v>
      </c>
      <c r="B68" s="79">
        <v>12900.400000000001</v>
      </c>
    </row>
    <row r="69" spans="1:2">
      <c r="A69" s="81">
        <v>1397</v>
      </c>
      <c r="B69" s="79">
        <v>15489.1</v>
      </c>
    </row>
    <row r="70" spans="1:2">
      <c r="A70" s="81">
        <v>1400</v>
      </c>
      <c r="B70" s="79">
        <v>6780.8</v>
      </c>
    </row>
    <row r="71" spans="1:2">
      <c r="A71" s="81">
        <v>1402</v>
      </c>
      <c r="B71" s="79">
        <v>14181.600000000002</v>
      </c>
    </row>
    <row r="72" spans="1:2">
      <c r="A72" s="81">
        <v>1410</v>
      </c>
      <c r="B72" s="79">
        <v>5413.8</v>
      </c>
    </row>
    <row r="73" spans="1:2">
      <c r="A73" s="81">
        <v>1422</v>
      </c>
      <c r="B73" s="79">
        <v>919.2</v>
      </c>
    </row>
    <row r="74" spans="1:2">
      <c r="A74" s="81">
        <v>1440</v>
      </c>
      <c r="B74" s="79">
        <v>1302.2</v>
      </c>
    </row>
    <row r="75" spans="1:2">
      <c r="A75" s="81">
        <v>1472</v>
      </c>
      <c r="B75" s="79">
        <v>5508</v>
      </c>
    </row>
    <row r="76" spans="1:2">
      <c r="A76" s="81">
        <v>1479</v>
      </c>
      <c r="B76" s="79">
        <v>5336</v>
      </c>
    </row>
    <row r="77" spans="1:2">
      <c r="A77" s="81">
        <v>1484</v>
      </c>
      <c r="B77" s="79">
        <v>2988.6</v>
      </c>
    </row>
    <row r="78" spans="1:2">
      <c r="A78" s="81">
        <v>1510</v>
      </c>
      <c r="B78" s="79">
        <v>1781.4</v>
      </c>
    </row>
    <row r="79" spans="1:2">
      <c r="A79" s="81">
        <v>1511</v>
      </c>
      <c r="B79" s="79">
        <v>8111.7999999999993</v>
      </c>
    </row>
    <row r="80" spans="1:2">
      <c r="A80" s="81">
        <v>1512</v>
      </c>
      <c r="B80" s="79">
        <v>18474.949999999997</v>
      </c>
    </row>
    <row r="81" spans="1:2">
      <c r="A81" s="81">
        <v>1540</v>
      </c>
      <c r="B81" s="79">
        <v>3543</v>
      </c>
    </row>
    <row r="82" spans="1:2">
      <c r="A82" s="81">
        <v>1548</v>
      </c>
      <c r="B82" s="79">
        <v>11506</v>
      </c>
    </row>
    <row r="83" spans="1:2">
      <c r="A83" s="81">
        <v>1582</v>
      </c>
      <c r="B83" s="79">
        <v>2081.84</v>
      </c>
    </row>
    <row r="84" spans="1:2">
      <c r="A84" s="81">
        <v>1596</v>
      </c>
      <c r="B84" s="79">
        <v>8551.5</v>
      </c>
    </row>
    <row r="85" spans="1:2">
      <c r="A85" s="81">
        <v>1626</v>
      </c>
      <c r="B85" s="79">
        <v>8578</v>
      </c>
    </row>
    <row r="86" spans="1:2">
      <c r="A86" s="81">
        <v>1628</v>
      </c>
      <c r="B86" s="79">
        <v>11936.2</v>
      </c>
    </row>
    <row r="87" spans="1:2">
      <c r="A87" s="81">
        <v>1632</v>
      </c>
      <c r="B87" s="79">
        <v>11532.8</v>
      </c>
    </row>
    <row r="88" spans="1:2">
      <c r="A88" s="81">
        <v>1643</v>
      </c>
      <c r="B88" s="79">
        <v>15236.2</v>
      </c>
    </row>
    <row r="89" spans="1:2">
      <c r="A89" s="81">
        <v>1644</v>
      </c>
      <c r="B89" s="79">
        <v>7838.25</v>
      </c>
    </row>
    <row r="90" spans="1:2">
      <c r="A90" s="81">
        <v>1659</v>
      </c>
      <c r="B90" s="79">
        <v>4967</v>
      </c>
    </row>
    <row r="91" spans="1:2">
      <c r="A91" s="81">
        <v>1687</v>
      </c>
      <c r="B91" s="79">
        <v>10094.700000000001</v>
      </c>
    </row>
    <row r="92" spans="1:2">
      <c r="A92" s="81">
        <v>1698</v>
      </c>
      <c r="B92" s="79">
        <v>12282.6</v>
      </c>
    </row>
    <row r="93" spans="1:2">
      <c r="A93" s="81">
        <v>1720</v>
      </c>
      <c r="B93" s="79">
        <v>3852.6000000000004</v>
      </c>
    </row>
    <row r="94" spans="1:2">
      <c r="A94" s="81">
        <v>1745</v>
      </c>
      <c r="B94" s="79">
        <v>11727.6</v>
      </c>
    </row>
    <row r="95" spans="1:2">
      <c r="A95" s="81">
        <v>1754</v>
      </c>
      <c r="B95" s="79">
        <v>8728.7999999999993</v>
      </c>
    </row>
    <row r="96" spans="1:2">
      <c r="A96" s="81">
        <v>1756</v>
      </c>
      <c r="B96" s="79">
        <v>5494.4</v>
      </c>
    </row>
    <row r="97" spans="1:2">
      <c r="A97" s="81">
        <v>1758</v>
      </c>
      <c r="B97" s="79">
        <v>19195.3</v>
      </c>
    </row>
    <row r="98" spans="1:2">
      <c r="A98" s="81">
        <v>1767</v>
      </c>
      <c r="B98" s="79">
        <v>2617.8000000000002</v>
      </c>
    </row>
    <row r="99" spans="1:2">
      <c r="A99" s="81">
        <v>1808</v>
      </c>
      <c r="B99" s="79">
        <v>14947.599999999999</v>
      </c>
    </row>
    <row r="100" spans="1:2">
      <c r="A100" s="81">
        <v>1815</v>
      </c>
      <c r="B100" s="79">
        <v>12744.550000000001</v>
      </c>
    </row>
    <row r="101" spans="1:2">
      <c r="A101" s="81">
        <v>1830</v>
      </c>
      <c r="B101" s="79">
        <v>1008</v>
      </c>
    </row>
    <row r="102" spans="1:2">
      <c r="A102" s="81">
        <v>1898</v>
      </c>
      <c r="B102" s="79">
        <v>3738.6</v>
      </c>
    </row>
    <row r="103" spans="1:2">
      <c r="A103" s="81">
        <v>1912</v>
      </c>
      <c r="B103" s="79">
        <v>20551.900000000001</v>
      </c>
    </row>
    <row r="104" spans="1:2">
      <c r="A104" s="81">
        <v>1932</v>
      </c>
      <c r="B104" s="79">
        <v>4177.2</v>
      </c>
    </row>
    <row r="105" spans="1:2">
      <c r="A105" s="81">
        <v>1944</v>
      </c>
      <c r="B105" s="79">
        <v>7575.6</v>
      </c>
    </row>
    <row r="106" spans="1:2">
      <c r="A106" s="81">
        <v>1947</v>
      </c>
      <c r="B106" s="79">
        <v>6404.2</v>
      </c>
    </row>
    <row r="107" spans="1:2">
      <c r="A107" s="81">
        <v>1948</v>
      </c>
      <c r="B107" s="79">
        <v>5606.8</v>
      </c>
    </row>
    <row r="108" spans="1:2">
      <c r="A108" s="81">
        <v>1975</v>
      </c>
      <c r="B108" s="79">
        <v>9784.7999999999993</v>
      </c>
    </row>
    <row r="109" spans="1:2">
      <c r="A109" s="81">
        <v>1980</v>
      </c>
      <c r="B109" s="79">
        <v>7393.2</v>
      </c>
    </row>
    <row r="110" spans="1:2">
      <c r="A110" s="81">
        <v>1985</v>
      </c>
      <c r="B110" s="79">
        <v>3052.8</v>
      </c>
    </row>
    <row r="111" spans="1:2">
      <c r="A111" s="81">
        <v>1989</v>
      </c>
      <c r="B111" s="79">
        <v>15275</v>
      </c>
    </row>
    <row r="112" spans="1:2">
      <c r="A112" s="81">
        <v>2004</v>
      </c>
      <c r="B112" s="79">
        <v>12935.400000000001</v>
      </c>
    </row>
    <row r="113" spans="1:2">
      <c r="A113" s="81">
        <v>2005</v>
      </c>
      <c r="B113" s="79">
        <v>620.20000000000005</v>
      </c>
    </row>
    <row r="114" spans="1:2">
      <c r="A114" s="81">
        <v>2021</v>
      </c>
      <c r="B114" s="79">
        <v>15949.3</v>
      </c>
    </row>
    <row r="115" spans="1:2">
      <c r="A115" s="81">
        <v>2026</v>
      </c>
      <c r="B115" s="79">
        <v>61897.75</v>
      </c>
    </row>
    <row r="116" spans="1:2">
      <c r="A116" s="81">
        <v>2027</v>
      </c>
      <c r="B116" s="79">
        <v>8688.1</v>
      </c>
    </row>
    <row r="117" spans="1:2">
      <c r="A117" s="81">
        <v>2028</v>
      </c>
      <c r="B117" s="79">
        <v>35374.75</v>
      </c>
    </row>
    <row r="118" spans="1:2">
      <c r="A118" s="81">
        <v>2046</v>
      </c>
      <c r="B118" s="79">
        <v>14922</v>
      </c>
    </row>
    <row r="119" spans="1:2">
      <c r="A119" s="81">
        <v>2048</v>
      </c>
      <c r="B119" s="79">
        <v>10267.799999999999</v>
      </c>
    </row>
    <row r="120" spans="1:2">
      <c r="A120" s="81">
        <v>2051</v>
      </c>
      <c r="B120" s="79">
        <v>583.20000000000005</v>
      </c>
    </row>
    <row r="121" spans="1:2">
      <c r="A121" s="81">
        <v>2053</v>
      </c>
      <c r="B121" s="79">
        <v>11790</v>
      </c>
    </row>
    <row r="122" spans="1:2">
      <c r="A122" s="81">
        <v>2057</v>
      </c>
      <c r="B122" s="79">
        <v>40727.1</v>
      </c>
    </row>
    <row r="123" spans="1:2">
      <c r="A123" s="81">
        <v>2060</v>
      </c>
      <c r="B123" s="79">
        <v>14905.55</v>
      </c>
    </row>
    <row r="124" spans="1:2">
      <c r="A124" s="81">
        <v>2061</v>
      </c>
      <c r="B124" s="79">
        <v>7642.1</v>
      </c>
    </row>
    <row r="125" spans="1:2">
      <c r="A125" s="81">
        <v>2074</v>
      </c>
      <c r="B125" s="79">
        <v>17287.550000000003</v>
      </c>
    </row>
    <row r="126" spans="1:2">
      <c r="A126" s="81">
        <v>2077</v>
      </c>
      <c r="B126" s="79">
        <v>1161</v>
      </c>
    </row>
    <row r="127" spans="1:2">
      <c r="A127" s="81">
        <v>2086</v>
      </c>
      <c r="B127" s="79">
        <v>2219.4</v>
      </c>
    </row>
    <row r="128" spans="1:2">
      <c r="A128" s="81">
        <v>2092</v>
      </c>
      <c r="B128" s="79">
        <v>38596.85</v>
      </c>
    </row>
    <row r="129" spans="1:2">
      <c r="A129" s="81">
        <v>2101</v>
      </c>
      <c r="B129" s="79">
        <v>1581</v>
      </c>
    </row>
    <row r="130" spans="1:2">
      <c r="A130" s="81">
        <v>2104</v>
      </c>
      <c r="B130" s="79">
        <v>6063.16</v>
      </c>
    </row>
    <row r="131" spans="1:2">
      <c r="A131" s="81">
        <v>2106</v>
      </c>
      <c r="B131" s="79">
        <v>17064.2</v>
      </c>
    </row>
    <row r="132" spans="1:2">
      <c r="A132" s="81">
        <v>2113</v>
      </c>
      <c r="B132" s="79">
        <v>1200</v>
      </c>
    </row>
    <row r="133" spans="1:2">
      <c r="A133" s="81">
        <v>2116</v>
      </c>
      <c r="B133" s="79">
        <v>12195</v>
      </c>
    </row>
    <row r="134" spans="1:2">
      <c r="A134" s="81">
        <v>2124</v>
      </c>
      <c r="B134" s="79">
        <v>6000</v>
      </c>
    </row>
    <row r="135" spans="1:2">
      <c r="A135" s="81">
        <v>2133</v>
      </c>
      <c r="B135" s="79">
        <v>2397.8000000000002</v>
      </c>
    </row>
    <row r="136" spans="1:2">
      <c r="A136" s="81">
        <v>2153</v>
      </c>
      <c r="B136" s="79">
        <v>6903.6</v>
      </c>
    </row>
    <row r="137" spans="1:2">
      <c r="A137" s="81">
        <v>2170</v>
      </c>
      <c r="B137" s="79">
        <v>40687.949999999997</v>
      </c>
    </row>
    <row r="138" spans="1:2">
      <c r="A138" s="81">
        <v>2171</v>
      </c>
      <c r="B138" s="79">
        <v>7688.4</v>
      </c>
    </row>
    <row r="139" spans="1:2">
      <c r="A139" s="81">
        <v>2176</v>
      </c>
      <c r="B139" s="79">
        <v>14628.2</v>
      </c>
    </row>
    <row r="140" spans="1:2">
      <c r="A140" s="81">
        <v>2191</v>
      </c>
      <c r="B140" s="79">
        <v>10626</v>
      </c>
    </row>
    <row r="141" spans="1:2">
      <c r="A141" s="81">
        <v>2193</v>
      </c>
      <c r="B141" s="79">
        <v>11544.8</v>
      </c>
    </row>
    <row r="142" spans="1:2">
      <c r="A142" s="81">
        <v>2213</v>
      </c>
      <c r="B142" s="79">
        <v>4275</v>
      </c>
    </row>
    <row r="143" spans="1:2">
      <c r="A143" s="81">
        <v>2219</v>
      </c>
      <c r="B143" s="79">
        <v>4768.71</v>
      </c>
    </row>
    <row r="144" spans="1:2">
      <c r="A144" s="81">
        <v>2230</v>
      </c>
      <c r="B144" s="79">
        <v>21070.879999999997</v>
      </c>
    </row>
    <row r="145" spans="1:2">
      <c r="A145" s="81">
        <v>2243</v>
      </c>
      <c r="B145" s="79">
        <v>27</v>
      </c>
    </row>
    <row r="146" spans="1:2">
      <c r="A146" s="81">
        <v>2246</v>
      </c>
      <c r="B146" s="79">
        <v>1715.75</v>
      </c>
    </row>
    <row r="147" spans="1:2">
      <c r="A147" s="81">
        <v>2280</v>
      </c>
      <c r="B147" s="79">
        <v>10313.4</v>
      </c>
    </row>
    <row r="148" spans="1:2">
      <c r="A148" s="81">
        <v>2281</v>
      </c>
      <c r="B148" s="79">
        <v>5687.65</v>
      </c>
    </row>
    <row r="149" spans="1:2">
      <c r="A149" s="81">
        <v>2284</v>
      </c>
      <c r="B149" s="79">
        <v>11000</v>
      </c>
    </row>
    <row r="150" spans="1:2">
      <c r="A150" s="81">
        <v>2321</v>
      </c>
      <c r="B150" s="79">
        <v>7500</v>
      </c>
    </row>
    <row r="151" spans="1:2">
      <c r="A151" s="81">
        <v>2335</v>
      </c>
      <c r="B151" s="79">
        <v>12303.6</v>
      </c>
    </row>
    <row r="152" spans="1:2">
      <c r="A152" s="81">
        <v>2358</v>
      </c>
      <c r="B152" s="79">
        <v>777.6</v>
      </c>
    </row>
    <row r="153" spans="1:2">
      <c r="A153" s="81">
        <v>2399</v>
      </c>
      <c r="B153" s="79">
        <v>7629.68</v>
      </c>
    </row>
    <row r="154" spans="1:2">
      <c r="A154" s="81">
        <v>2423</v>
      </c>
      <c r="B154" s="79">
        <v>8079.6</v>
      </c>
    </row>
    <row r="155" spans="1:2">
      <c r="A155" s="81">
        <v>2432</v>
      </c>
      <c r="B155" s="79">
        <v>19500</v>
      </c>
    </row>
    <row r="156" spans="1:2">
      <c r="A156" s="81">
        <v>2433</v>
      </c>
      <c r="B156" s="79">
        <v>5586</v>
      </c>
    </row>
    <row r="157" spans="1:2">
      <c r="A157" s="81">
        <v>2434</v>
      </c>
      <c r="B157" s="79">
        <v>4176.75</v>
      </c>
    </row>
    <row r="158" spans="1:2">
      <c r="A158" s="81">
        <v>2448</v>
      </c>
      <c r="B158" s="79">
        <v>3264.8</v>
      </c>
    </row>
    <row r="159" spans="1:2">
      <c r="A159" s="81">
        <v>2540</v>
      </c>
      <c r="B159" s="79">
        <v>16882.28</v>
      </c>
    </row>
    <row r="160" spans="1:2">
      <c r="A160" s="81">
        <v>2565</v>
      </c>
      <c r="B160" s="79">
        <v>13201.8</v>
      </c>
    </row>
    <row r="161" spans="1:2">
      <c r="A161" s="81">
        <v>2718</v>
      </c>
      <c r="B161" s="79">
        <v>6040.8</v>
      </c>
    </row>
    <row r="162" spans="1:2">
      <c r="A162" s="81">
        <v>3002</v>
      </c>
      <c r="B162" s="79">
        <v>4498.4799999999996</v>
      </c>
    </row>
    <row r="163" spans="1:2">
      <c r="A163" s="81">
        <v>3008</v>
      </c>
      <c r="B163" s="79">
        <v>4023.2</v>
      </c>
    </row>
    <row r="164" spans="1:2">
      <c r="A164" s="81">
        <v>3009</v>
      </c>
      <c r="B164" s="79">
        <v>942.6</v>
      </c>
    </row>
    <row r="165" spans="1:2">
      <c r="A165" s="81">
        <v>3010</v>
      </c>
      <c r="B165" s="79">
        <v>8200.7999999999993</v>
      </c>
    </row>
    <row r="166" spans="1:2">
      <c r="A166" s="81">
        <v>3011</v>
      </c>
      <c r="B166" s="79">
        <v>29184</v>
      </c>
    </row>
    <row r="167" spans="1:2">
      <c r="A167" s="81">
        <v>3014</v>
      </c>
      <c r="B167" s="79">
        <v>636</v>
      </c>
    </row>
    <row r="168" spans="1:2">
      <c r="A168" s="81">
        <v>3020</v>
      </c>
      <c r="B168" s="79">
        <v>24201</v>
      </c>
    </row>
    <row r="169" spans="1:2">
      <c r="A169" s="81">
        <v>3035</v>
      </c>
      <c r="B169" s="79">
        <v>4156.8</v>
      </c>
    </row>
    <row r="170" spans="1:2">
      <c r="A170" s="81">
        <v>3038</v>
      </c>
      <c r="B170" s="79">
        <v>4846.49</v>
      </c>
    </row>
    <row r="171" spans="1:2">
      <c r="A171" s="81">
        <v>3050</v>
      </c>
      <c r="B171" s="79">
        <v>4226.3999999999996</v>
      </c>
    </row>
    <row r="172" spans="1:2">
      <c r="A172" s="81">
        <v>3051</v>
      </c>
      <c r="B172" s="79">
        <v>2265.6</v>
      </c>
    </row>
    <row r="173" spans="1:2">
      <c r="A173" s="81">
        <v>3065</v>
      </c>
      <c r="B173" s="79">
        <v>74271.950000000012</v>
      </c>
    </row>
    <row r="174" spans="1:2">
      <c r="A174" s="81">
        <v>3074</v>
      </c>
      <c r="B174" s="79">
        <v>8795.4</v>
      </c>
    </row>
    <row r="175" spans="1:2">
      <c r="A175" s="81">
        <v>3084</v>
      </c>
      <c r="B175" s="79">
        <v>7729.2</v>
      </c>
    </row>
    <row r="176" spans="1:2">
      <c r="A176" s="81">
        <v>3106</v>
      </c>
      <c r="B176" s="79">
        <v>28391</v>
      </c>
    </row>
    <row r="177" spans="1:2">
      <c r="A177" s="81">
        <v>3150</v>
      </c>
      <c r="B177" s="79">
        <v>7471.2000000000007</v>
      </c>
    </row>
    <row r="178" spans="1:2">
      <c r="A178" s="81">
        <v>3180</v>
      </c>
      <c r="B178" s="79">
        <v>2020.8</v>
      </c>
    </row>
    <row r="179" spans="1:2">
      <c r="A179" s="81">
        <v>3185</v>
      </c>
      <c r="B179" s="79">
        <v>13627.8</v>
      </c>
    </row>
    <row r="180" spans="1:2">
      <c r="A180" s="81">
        <v>3188</v>
      </c>
      <c r="B180" s="79">
        <v>5518.2</v>
      </c>
    </row>
    <row r="181" spans="1:2">
      <c r="A181" s="81">
        <v>3202</v>
      </c>
      <c r="B181" s="79">
        <v>194.4</v>
      </c>
    </row>
    <row r="182" spans="1:2">
      <c r="A182" s="81">
        <v>3203</v>
      </c>
      <c r="B182" s="79">
        <v>7708.4</v>
      </c>
    </row>
    <row r="183" spans="1:2">
      <c r="A183" s="81">
        <v>3208</v>
      </c>
      <c r="B183" s="79">
        <v>2626.2</v>
      </c>
    </row>
    <row r="184" spans="1:2">
      <c r="A184" s="81">
        <v>3213</v>
      </c>
      <c r="B184" s="79">
        <v>5216.3999999999996</v>
      </c>
    </row>
    <row r="185" spans="1:2">
      <c r="A185" s="81">
        <v>3222</v>
      </c>
      <c r="B185" s="79">
        <v>9413.2000000000007</v>
      </c>
    </row>
    <row r="186" spans="1:2">
      <c r="A186" s="81">
        <v>3224</v>
      </c>
      <c r="B186" s="79">
        <v>3363.2000000000003</v>
      </c>
    </row>
    <row r="187" spans="1:2">
      <c r="A187" s="81">
        <v>3225</v>
      </c>
      <c r="B187" s="79">
        <v>5988.2</v>
      </c>
    </row>
    <row r="188" spans="1:2">
      <c r="A188" s="81">
        <v>3241</v>
      </c>
      <c r="B188" s="79">
        <v>5496</v>
      </c>
    </row>
    <row r="189" spans="1:2">
      <c r="A189" s="81">
        <v>3272</v>
      </c>
      <c r="B189" s="79">
        <v>2062.6</v>
      </c>
    </row>
    <row r="190" spans="1:2">
      <c r="A190" s="81">
        <v>3283</v>
      </c>
      <c r="B190" s="79">
        <v>1668.6</v>
      </c>
    </row>
    <row r="191" spans="1:2">
      <c r="A191" s="81">
        <v>3321</v>
      </c>
      <c r="B191" s="79">
        <v>1991.6</v>
      </c>
    </row>
    <row r="192" spans="1:2">
      <c r="A192" s="81">
        <v>3324</v>
      </c>
      <c r="B192" s="79">
        <v>9445.6</v>
      </c>
    </row>
    <row r="193" spans="1:2">
      <c r="A193" s="81">
        <v>3327</v>
      </c>
      <c r="B193" s="79">
        <v>889.2</v>
      </c>
    </row>
    <row r="194" spans="1:2">
      <c r="A194" s="81">
        <v>3330</v>
      </c>
      <c r="B194" s="79">
        <v>12684</v>
      </c>
    </row>
    <row r="195" spans="1:2">
      <c r="A195" s="81">
        <v>3335</v>
      </c>
      <c r="B195" s="79">
        <v>26550.32</v>
      </c>
    </row>
    <row r="196" spans="1:2">
      <c r="A196" s="81">
        <v>3343</v>
      </c>
      <c r="B196" s="79">
        <v>8177.8</v>
      </c>
    </row>
    <row r="197" spans="1:2">
      <c r="A197" s="81">
        <v>3345</v>
      </c>
      <c r="B197" s="79">
        <v>9309.7999999999993</v>
      </c>
    </row>
    <row r="198" spans="1:2">
      <c r="A198" s="81">
        <v>3355</v>
      </c>
      <c r="B198" s="79">
        <v>10440.599999999999</v>
      </c>
    </row>
    <row r="199" spans="1:2">
      <c r="A199" s="81">
        <v>3356</v>
      </c>
      <c r="B199" s="79">
        <v>11650.8</v>
      </c>
    </row>
    <row r="200" spans="1:2">
      <c r="A200" s="81">
        <v>3358</v>
      </c>
      <c r="B200" s="79">
        <v>29652.65</v>
      </c>
    </row>
    <row r="201" spans="1:2">
      <c r="A201" s="81">
        <v>3360</v>
      </c>
      <c r="B201" s="79">
        <v>2863.2</v>
      </c>
    </row>
    <row r="202" spans="1:2">
      <c r="A202" s="81">
        <v>3363</v>
      </c>
      <c r="B202" s="79">
        <v>252.8</v>
      </c>
    </row>
    <row r="203" spans="1:2">
      <c r="A203" s="81">
        <v>3385</v>
      </c>
      <c r="B203" s="79">
        <v>22100</v>
      </c>
    </row>
    <row r="204" spans="1:2">
      <c r="A204" s="81">
        <v>3392</v>
      </c>
      <c r="B204" s="79">
        <v>1500</v>
      </c>
    </row>
    <row r="205" spans="1:2">
      <c r="A205" s="81">
        <v>3407</v>
      </c>
      <c r="B205" s="79">
        <v>39757.600000000006</v>
      </c>
    </row>
    <row r="206" spans="1:2">
      <c r="A206" s="81">
        <v>3427</v>
      </c>
      <c r="B206" s="79">
        <v>16841.45</v>
      </c>
    </row>
    <row r="207" spans="1:2">
      <c r="A207" s="81">
        <v>3428</v>
      </c>
      <c r="B207" s="79">
        <v>7777.2</v>
      </c>
    </row>
    <row r="208" spans="1:2">
      <c r="A208" s="81">
        <v>3436</v>
      </c>
      <c r="B208" s="79">
        <v>9460.7999999999993</v>
      </c>
    </row>
    <row r="209" spans="1:2">
      <c r="A209" s="81">
        <v>3444</v>
      </c>
      <c r="B209" s="79">
        <v>13584.599999999999</v>
      </c>
    </row>
    <row r="210" spans="1:2">
      <c r="A210" s="81">
        <v>3445</v>
      </c>
      <c r="B210" s="79">
        <v>45662.85</v>
      </c>
    </row>
    <row r="211" spans="1:2">
      <c r="A211" s="81">
        <v>3465</v>
      </c>
      <c r="B211" s="79">
        <v>4466.6000000000004</v>
      </c>
    </row>
    <row r="212" spans="1:2">
      <c r="A212" s="81">
        <v>3466</v>
      </c>
      <c r="B212" s="79">
        <v>13307</v>
      </c>
    </row>
    <row r="213" spans="1:2">
      <c r="A213" s="81">
        <v>3473</v>
      </c>
      <c r="B213" s="79">
        <v>3475.2</v>
      </c>
    </row>
    <row r="214" spans="1:2">
      <c r="A214" s="81">
        <v>3474</v>
      </c>
      <c r="B214" s="79">
        <v>6369.9000000000005</v>
      </c>
    </row>
    <row r="215" spans="1:2">
      <c r="A215" s="81">
        <v>3483</v>
      </c>
      <c r="B215" s="79">
        <v>3026.6</v>
      </c>
    </row>
    <row r="216" spans="1:2">
      <c r="A216" s="81">
        <v>3488</v>
      </c>
      <c r="B216" s="79">
        <v>3502.2</v>
      </c>
    </row>
    <row r="217" spans="1:2">
      <c r="A217" s="81">
        <v>3494</v>
      </c>
      <c r="B217" s="79">
        <v>7729</v>
      </c>
    </row>
    <row r="218" spans="1:2">
      <c r="A218" s="81">
        <v>3498</v>
      </c>
      <c r="B218" s="79">
        <v>12393.6</v>
      </c>
    </row>
    <row r="219" spans="1:2">
      <c r="A219" s="81">
        <v>3504</v>
      </c>
      <c r="B219" s="79">
        <v>422.4</v>
      </c>
    </row>
    <row r="220" spans="1:2">
      <c r="A220" s="81">
        <v>3508</v>
      </c>
      <c r="B220" s="79">
        <v>4651.2</v>
      </c>
    </row>
    <row r="221" spans="1:2">
      <c r="A221" s="81">
        <v>3509</v>
      </c>
      <c r="B221" s="79">
        <v>16634.849999999999</v>
      </c>
    </row>
    <row r="222" spans="1:2">
      <c r="A222" s="81">
        <v>3510</v>
      </c>
      <c r="B222" s="79">
        <v>2749.8</v>
      </c>
    </row>
    <row r="223" spans="1:2">
      <c r="A223" s="81">
        <v>3511</v>
      </c>
      <c r="B223" s="79">
        <v>6502.8</v>
      </c>
    </row>
    <row r="224" spans="1:2">
      <c r="A224" s="81">
        <v>3512</v>
      </c>
      <c r="B224" s="79">
        <v>1580.8000000000002</v>
      </c>
    </row>
    <row r="225" spans="1:2">
      <c r="A225" s="81">
        <v>3514</v>
      </c>
      <c r="B225" s="79">
        <v>22795.4</v>
      </c>
    </row>
    <row r="226" spans="1:2">
      <c r="A226" s="81">
        <v>3515</v>
      </c>
      <c r="B226" s="79">
        <v>7977.85</v>
      </c>
    </row>
    <row r="227" spans="1:2">
      <c r="A227" s="81">
        <v>3524</v>
      </c>
      <c r="B227" s="79">
        <v>4638.6000000000004</v>
      </c>
    </row>
    <row r="228" spans="1:2">
      <c r="A228" s="81">
        <v>3525</v>
      </c>
      <c r="B228" s="79">
        <v>3881.0499999999997</v>
      </c>
    </row>
    <row r="229" spans="1:2">
      <c r="A229" s="81">
        <v>3528</v>
      </c>
      <c r="B229" s="79">
        <v>5395.2699999999995</v>
      </c>
    </row>
    <row r="230" spans="1:2">
      <c r="A230" s="81">
        <v>3535</v>
      </c>
      <c r="B230" s="79">
        <v>10371</v>
      </c>
    </row>
    <row r="231" spans="1:2">
      <c r="A231" s="81">
        <v>3539</v>
      </c>
      <c r="B231" s="79">
        <v>15450.75</v>
      </c>
    </row>
    <row r="232" spans="1:2">
      <c r="A232" s="81">
        <v>3556</v>
      </c>
      <c r="B232" s="79">
        <v>1677</v>
      </c>
    </row>
    <row r="233" spans="1:2">
      <c r="A233" s="81">
        <v>3557</v>
      </c>
      <c r="B233" s="79">
        <v>14783.4</v>
      </c>
    </row>
    <row r="234" spans="1:2">
      <c r="A234" s="81">
        <v>3568</v>
      </c>
      <c r="B234" s="79">
        <v>3239.6</v>
      </c>
    </row>
    <row r="235" spans="1:2">
      <c r="A235" s="81">
        <v>3574</v>
      </c>
      <c r="B235" s="79">
        <v>900.7</v>
      </c>
    </row>
    <row r="236" spans="1:2">
      <c r="A236" s="81">
        <v>3590</v>
      </c>
      <c r="B236" s="79">
        <v>1944</v>
      </c>
    </row>
    <row r="237" spans="1:2">
      <c r="A237" s="81">
        <v>3593</v>
      </c>
      <c r="B237" s="79">
        <v>9404.5</v>
      </c>
    </row>
    <row r="238" spans="1:2">
      <c r="A238" s="81">
        <v>3594</v>
      </c>
      <c r="B238" s="79">
        <v>9898.6</v>
      </c>
    </row>
    <row r="239" spans="1:2">
      <c r="A239" s="81">
        <v>3603</v>
      </c>
      <c r="B239" s="79">
        <v>9763.7000000000007</v>
      </c>
    </row>
    <row r="240" spans="1:2">
      <c r="A240" s="81">
        <v>3618</v>
      </c>
      <c r="B240" s="79">
        <v>8566.1500000000015</v>
      </c>
    </row>
    <row r="241" spans="1:2">
      <c r="A241" s="81">
        <v>3626</v>
      </c>
      <c r="B241" s="79">
        <v>26954.199999999997</v>
      </c>
    </row>
    <row r="242" spans="1:2">
      <c r="A242" s="81">
        <v>3630</v>
      </c>
      <c r="B242" s="79">
        <v>15570.3</v>
      </c>
    </row>
    <row r="243" spans="1:2">
      <c r="A243" s="81">
        <v>3631</v>
      </c>
      <c r="B243" s="79">
        <v>14104.25</v>
      </c>
    </row>
    <row r="244" spans="1:2">
      <c r="A244" s="81">
        <v>3632</v>
      </c>
      <c r="B244" s="79">
        <v>10406.4</v>
      </c>
    </row>
    <row r="245" spans="1:2">
      <c r="A245" s="81">
        <v>3635</v>
      </c>
      <c r="B245" s="79">
        <v>3806</v>
      </c>
    </row>
    <row r="246" spans="1:2">
      <c r="A246" s="81">
        <v>3637</v>
      </c>
      <c r="B246" s="79">
        <v>21145.7</v>
      </c>
    </row>
    <row r="247" spans="1:2">
      <c r="A247" s="81">
        <v>3644</v>
      </c>
      <c r="B247" s="79">
        <v>12041</v>
      </c>
    </row>
    <row r="248" spans="1:2">
      <c r="A248" s="81">
        <v>3647</v>
      </c>
      <c r="B248" s="79">
        <v>4983</v>
      </c>
    </row>
    <row r="249" spans="1:2">
      <c r="A249" s="81">
        <v>3665</v>
      </c>
      <c r="B249" s="79">
        <v>5586.6</v>
      </c>
    </row>
    <row r="250" spans="1:2">
      <c r="A250" s="81">
        <v>3683</v>
      </c>
      <c r="B250" s="79">
        <v>11040.6</v>
      </c>
    </row>
    <row r="251" spans="1:2">
      <c r="A251" s="81">
        <v>3708</v>
      </c>
      <c r="B251" s="79">
        <v>9895.2000000000007</v>
      </c>
    </row>
    <row r="252" spans="1:2">
      <c r="A252" s="81">
        <v>3709</v>
      </c>
      <c r="B252" s="79">
        <v>2972</v>
      </c>
    </row>
    <row r="253" spans="1:2">
      <c r="A253" s="81">
        <v>3711</v>
      </c>
      <c r="B253" s="79">
        <v>12011.25</v>
      </c>
    </row>
    <row r="254" spans="1:2">
      <c r="A254" s="81">
        <v>3723</v>
      </c>
      <c r="B254" s="79">
        <v>18000</v>
      </c>
    </row>
    <row r="255" spans="1:2">
      <c r="A255" s="81">
        <v>3734</v>
      </c>
      <c r="B255" s="79">
        <v>1621</v>
      </c>
    </row>
    <row r="256" spans="1:2">
      <c r="A256" s="81">
        <v>3735</v>
      </c>
      <c r="B256" s="79">
        <v>2990</v>
      </c>
    </row>
    <row r="257" spans="1:2">
      <c r="A257" s="81">
        <v>3743</v>
      </c>
      <c r="B257" s="79">
        <v>9157.2000000000007</v>
      </c>
    </row>
    <row r="258" spans="1:2">
      <c r="A258" s="81">
        <v>3748</v>
      </c>
      <c r="B258" s="79">
        <v>26175.599999999999</v>
      </c>
    </row>
    <row r="259" spans="1:2">
      <c r="A259" s="81">
        <v>3753</v>
      </c>
      <c r="B259" s="79">
        <v>10347.200000000001</v>
      </c>
    </row>
    <row r="260" spans="1:2">
      <c r="A260" s="81">
        <v>3757</v>
      </c>
      <c r="B260" s="79">
        <v>14925.35</v>
      </c>
    </row>
    <row r="261" spans="1:2">
      <c r="A261" s="81">
        <v>3758</v>
      </c>
      <c r="B261" s="79">
        <v>8185.8</v>
      </c>
    </row>
    <row r="262" spans="1:2">
      <c r="A262" s="81">
        <v>3760</v>
      </c>
      <c r="B262" s="79">
        <v>21962</v>
      </c>
    </row>
    <row r="263" spans="1:2">
      <c r="A263" s="81">
        <v>3761</v>
      </c>
      <c r="B263" s="79">
        <v>3911.4</v>
      </c>
    </row>
    <row r="264" spans="1:2">
      <c r="A264" s="81">
        <v>3763</v>
      </c>
      <c r="B264" s="79">
        <v>9305.6</v>
      </c>
    </row>
    <row r="265" spans="1:2">
      <c r="A265" s="81">
        <v>3765</v>
      </c>
      <c r="B265" s="79">
        <v>3440.6000000000004</v>
      </c>
    </row>
    <row r="266" spans="1:2">
      <c r="A266" s="81">
        <v>3766</v>
      </c>
      <c r="B266" s="79">
        <v>6479.4</v>
      </c>
    </row>
    <row r="267" spans="1:2">
      <c r="A267" s="81">
        <v>3768</v>
      </c>
      <c r="B267" s="79">
        <v>3802.8</v>
      </c>
    </row>
    <row r="268" spans="1:2">
      <c r="A268" s="81">
        <v>3783</v>
      </c>
      <c r="B268" s="79">
        <v>13100.8</v>
      </c>
    </row>
    <row r="269" spans="1:2">
      <c r="A269" s="81">
        <v>3815</v>
      </c>
      <c r="B269" s="79">
        <v>3176.4</v>
      </c>
    </row>
    <row r="270" spans="1:2">
      <c r="A270" s="81">
        <v>3816</v>
      </c>
      <c r="B270" s="79">
        <v>903.59999999999991</v>
      </c>
    </row>
    <row r="271" spans="1:2">
      <c r="A271" s="81">
        <v>3826</v>
      </c>
      <c r="B271" s="79">
        <v>11674.4</v>
      </c>
    </row>
    <row r="272" spans="1:2">
      <c r="A272" s="81">
        <v>3827</v>
      </c>
      <c r="B272" s="79">
        <v>1115.4000000000001</v>
      </c>
    </row>
    <row r="273" spans="1:2">
      <c r="A273" s="81">
        <v>3832</v>
      </c>
      <c r="B273" s="79">
        <v>12644.15</v>
      </c>
    </row>
    <row r="274" spans="1:2">
      <c r="A274" s="81">
        <v>3838</v>
      </c>
      <c r="B274" s="79">
        <v>7547.4</v>
      </c>
    </row>
    <row r="275" spans="1:2">
      <c r="A275" s="81">
        <v>3844</v>
      </c>
      <c r="B275" s="79">
        <v>6784.2</v>
      </c>
    </row>
    <row r="276" spans="1:2">
      <c r="A276" s="81">
        <v>3846</v>
      </c>
      <c r="B276" s="79">
        <v>17736.75</v>
      </c>
    </row>
    <row r="277" spans="1:2">
      <c r="A277" s="81">
        <v>3851</v>
      </c>
      <c r="B277" s="79">
        <v>10128.75</v>
      </c>
    </row>
    <row r="278" spans="1:2">
      <c r="A278" s="81">
        <v>3853</v>
      </c>
      <c r="B278" s="79">
        <v>2032.8000000000002</v>
      </c>
    </row>
    <row r="279" spans="1:2">
      <c r="A279" s="81">
        <v>3868</v>
      </c>
      <c r="B279" s="79">
        <v>4033.2</v>
      </c>
    </row>
    <row r="280" spans="1:2">
      <c r="A280" s="81">
        <v>3896</v>
      </c>
      <c r="B280" s="79">
        <v>10870</v>
      </c>
    </row>
    <row r="281" spans="1:2">
      <c r="A281" s="81">
        <v>3903</v>
      </c>
      <c r="B281" s="79">
        <v>2916</v>
      </c>
    </row>
    <row r="282" spans="1:2">
      <c r="A282" s="81">
        <v>3941</v>
      </c>
      <c r="B282" s="79">
        <v>17109.2</v>
      </c>
    </row>
    <row r="283" spans="1:2">
      <c r="A283" s="81">
        <v>3954</v>
      </c>
      <c r="B283" s="79">
        <v>10100</v>
      </c>
    </row>
    <row r="284" spans="1:2">
      <c r="A284" s="81">
        <v>3955</v>
      </c>
      <c r="B284" s="79">
        <v>4278</v>
      </c>
    </row>
    <row r="285" spans="1:2">
      <c r="A285" s="81">
        <v>3962</v>
      </c>
      <c r="B285" s="79">
        <v>10957.8</v>
      </c>
    </row>
    <row r="286" spans="1:2">
      <c r="A286" s="81">
        <v>3995</v>
      </c>
      <c r="B286" s="79">
        <v>15348.6</v>
      </c>
    </row>
    <row r="287" spans="1:2">
      <c r="A287" s="78">
        <v>5555</v>
      </c>
      <c r="B287" s="79">
        <v>10000</v>
      </c>
    </row>
  </sheetData>
  <sortState ref="A2:B286">
    <sortCondition ref="A2:A286"/>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0"/>
  <sheetViews>
    <sheetView workbookViewId="0">
      <selection activeCell="B4" sqref="B4"/>
    </sheetView>
  </sheetViews>
  <sheetFormatPr defaultColWidth="9.140625" defaultRowHeight="15"/>
  <cols>
    <col min="1" max="1" width="4.42578125" style="10" customWidth="1"/>
    <col min="2" max="3" width="4.28515625" style="10" customWidth="1"/>
    <col min="4" max="16384" width="9.140625" style="10"/>
  </cols>
  <sheetData>
    <row r="1" spans="1:8">
      <c r="A1" s="11" t="s">
        <v>49</v>
      </c>
    </row>
    <row r="2" spans="1:8">
      <c r="A2" s="11"/>
      <c r="B2" s="10" t="s">
        <v>53</v>
      </c>
    </row>
    <row r="3" spans="1:8">
      <c r="A3" s="11"/>
      <c r="B3" s="10" t="s">
        <v>54</v>
      </c>
    </row>
    <row r="4" spans="1:8">
      <c r="B4" s="38" t="s">
        <v>50</v>
      </c>
    </row>
    <row r="5" spans="1:8">
      <c r="C5" s="34" t="s">
        <v>38</v>
      </c>
      <c r="D5" s="34" t="s">
        <v>37</v>
      </c>
      <c r="E5" s="34" t="s">
        <v>36</v>
      </c>
      <c r="F5" s="35" t="s">
        <v>40</v>
      </c>
      <c r="G5" s="35" t="s">
        <v>41</v>
      </c>
      <c r="H5" s="37"/>
    </row>
    <row r="6" spans="1:8">
      <c r="B6" s="38" t="s">
        <v>51</v>
      </c>
    </row>
    <row r="7" spans="1:8">
      <c r="C7" s="36" t="s">
        <v>45</v>
      </c>
      <c r="D7" s="36" t="s">
        <v>44</v>
      </c>
      <c r="E7" s="36" t="s">
        <v>43</v>
      </c>
    </row>
    <row r="9" spans="1:8">
      <c r="B9" s="10" t="s">
        <v>52</v>
      </c>
    </row>
    <row r="11" spans="1:8">
      <c r="A11" s="11" t="s">
        <v>31</v>
      </c>
    </row>
    <row r="12" spans="1:8">
      <c r="C12" s="10" t="s">
        <v>32</v>
      </c>
    </row>
    <row r="13" spans="1:8">
      <c r="C13" s="10" t="s">
        <v>55</v>
      </c>
    </row>
    <row r="14" spans="1:8">
      <c r="C14" s="10" t="s">
        <v>56</v>
      </c>
    </row>
    <row r="15" spans="1:8">
      <c r="C15" s="10" t="s">
        <v>58</v>
      </c>
    </row>
    <row r="16" spans="1:8">
      <c r="C16" s="10" t="s">
        <v>57</v>
      </c>
    </row>
    <row r="17" spans="1:3">
      <c r="C17" s="10" t="s">
        <v>33</v>
      </c>
    </row>
    <row r="18" spans="1:3">
      <c r="C18" s="10" t="s">
        <v>34</v>
      </c>
    </row>
    <row r="22" spans="1:3">
      <c r="A22" s="10" t="s">
        <v>28</v>
      </c>
    </row>
    <row r="23" spans="1:3">
      <c r="A23" s="10" t="s">
        <v>29</v>
      </c>
    </row>
    <row r="24" spans="1:3">
      <c r="A24" s="10" t="s">
        <v>30</v>
      </c>
    </row>
    <row r="25" spans="1:3">
      <c r="B25" s="10" t="s">
        <v>59</v>
      </c>
    </row>
    <row r="27" spans="1:3">
      <c r="A27" s="11" t="s">
        <v>60</v>
      </c>
    </row>
    <row r="28" spans="1:3">
      <c r="A28" s="10" t="s">
        <v>35</v>
      </c>
    </row>
    <row r="29" spans="1:3">
      <c r="A29" s="10" t="s">
        <v>61</v>
      </c>
    </row>
    <row r="30" spans="1:3">
      <c r="A30" s="10" t="s">
        <v>62</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FDEC91367E3049AB7A4FC12D51B8A2" ma:contentTypeVersion="18" ma:contentTypeDescription="Create a new document." ma:contentTypeScope="" ma:versionID="5b181ebbacb86360cafefc514c5746ef">
  <xsd:schema xmlns:xsd="http://www.w3.org/2001/XMLSchema" xmlns:xs="http://www.w3.org/2001/XMLSchema" xmlns:p="http://schemas.microsoft.com/office/2006/metadata/properties" xmlns:ns2="dca34685-dd19-403d-8abf-c1f2160c7d9f" xmlns:ns3="d634bdf4-84ca-448e-a50a-812c9d85497e" targetNamespace="http://schemas.microsoft.com/office/2006/metadata/properties" ma:root="true" ma:fieldsID="b5c31f61b0af11626743ea52f9a4ede1" ns2:_="" ns3:_="">
    <xsd:import namespace="dca34685-dd19-403d-8abf-c1f2160c7d9f"/>
    <xsd:import namespace="d634bdf4-84ca-448e-a50a-812c9d8549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34685-dd19-403d-8abf-c1f2160c7d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78ebbbc-e52b-41e0-a456-6c16dbf98c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34bdf4-84ca-448e-a50a-812c9d8549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909d6b8-eb9a-4d13-ae19-2c0389b8a1f6}" ma:internalName="TaxCatchAll" ma:showField="CatchAllData" ma:web="d634bdf4-84ca-448e-a50a-812c9d854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a34685-dd19-403d-8abf-c1f2160c7d9f">
      <Terms xmlns="http://schemas.microsoft.com/office/infopath/2007/PartnerControls"/>
    </lcf76f155ced4ddcb4097134ff3c332f>
    <TaxCatchAll xmlns="d634bdf4-84ca-448e-a50a-812c9d85497e" xsi:nil="true"/>
  </documentManagement>
</p:properties>
</file>

<file path=customXml/itemProps1.xml><?xml version="1.0" encoding="utf-8"?>
<ds:datastoreItem xmlns:ds="http://schemas.openxmlformats.org/officeDocument/2006/customXml" ds:itemID="{8ED377EB-D714-414F-9154-178EBFCCF314}">
  <ds:schemaRefs>
    <ds:schemaRef ds:uri="http://schemas.microsoft.com/sharepoint/v3/contenttype/forms"/>
  </ds:schemaRefs>
</ds:datastoreItem>
</file>

<file path=customXml/itemProps2.xml><?xml version="1.0" encoding="utf-8"?>
<ds:datastoreItem xmlns:ds="http://schemas.openxmlformats.org/officeDocument/2006/customXml" ds:itemID="{E3353C93-0E60-467D-9DD4-BC27FCEC9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34685-dd19-403d-8abf-c1f2160c7d9f"/>
    <ds:schemaRef ds:uri="d634bdf4-84ca-448e-a50a-812c9d85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EED01D-E73E-4559-8117-05E884A4C297}">
  <ds:schemaRef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dca34685-dd19-403d-8abf-c1f2160c7d9f"/>
    <ds:schemaRef ds:uri="http://schemas.openxmlformats.org/package/2006/metadata/core-properties"/>
    <ds:schemaRef ds:uri="http://purl.org/dc/dcmitype/"/>
    <ds:schemaRef ds:uri="http://schemas.microsoft.com/office/infopath/2007/PartnerControls"/>
    <ds:schemaRef ds:uri="d634bdf4-84ca-448e-a50a-812c9d8549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Product Finance Tool 2025</vt:lpstr>
      <vt:lpstr>Cookies</vt:lpstr>
      <vt:lpstr>Fall</vt:lpstr>
      <vt:lpstr>Troops</vt:lpstr>
      <vt:lpstr>Cookie Sweeps</vt:lpstr>
      <vt:lpstr>Instructions Creating Tool</vt:lpstr>
      <vt:lpstr>'Cookie Sweeps'!Print_Titles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KatieL</dc:creator>
  <cp:lastModifiedBy>Anna Ruechel</cp:lastModifiedBy>
  <dcterms:created xsi:type="dcterms:W3CDTF">2021-06-04T20:23:36Z</dcterms:created>
  <dcterms:modified xsi:type="dcterms:W3CDTF">2025-05-29T20:57:43Z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0x010100DAFDEC91367E3049AB7A4FC12D51B8A2</vt:lpwstr>
  </property>
  <property fmtid="{D5CDD505-2E9C-101B-9397-08002B2CF9AE}" pid="3" name="MediaServiceImageTags">
    <vt:lpwstr/>
  </property>
</Properties>
</file>